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 activeTab="1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62" i="1" l="1"/>
  <c r="E58" i="1"/>
  <c r="E50" i="1"/>
  <c r="E48" i="1"/>
  <c r="E40" i="1"/>
  <c r="E36" i="1"/>
  <c r="E34" i="1"/>
  <c r="E30" i="1"/>
  <c r="E32" i="1"/>
  <c r="E38" i="1" l="1"/>
  <c r="I17" i="1"/>
  <c r="I5" i="1"/>
  <c r="E20" i="1"/>
  <c r="E18" i="1"/>
  <c r="E12" i="1"/>
  <c r="E10" i="1"/>
  <c r="E8" i="1"/>
  <c r="E6" i="1"/>
  <c r="E14" i="1"/>
</calcChain>
</file>

<file path=xl/sharedStrings.xml><?xml version="1.0" encoding="utf-8"?>
<sst xmlns="http://schemas.openxmlformats.org/spreadsheetml/2006/main" count="210" uniqueCount="144">
  <si>
    <t>RED. 
BR</t>
  </si>
  <si>
    <t>OTVORENI</t>
  </si>
  <si>
    <t>PREGOVARAČKI 
POSTUPAK BEZ PRETHODNE OBJAVE</t>
  </si>
  <si>
    <t>1.</t>
  </si>
  <si>
    <t>2.</t>
  </si>
  <si>
    <t>3.</t>
  </si>
  <si>
    <t>4.</t>
  </si>
  <si>
    <t>5.</t>
  </si>
  <si>
    <t>6.</t>
  </si>
  <si>
    <t>7.</t>
  </si>
  <si>
    <t>KONAČNI DATUM ISPORUKE ROBE, PRUŽANJA USLUGE ILI IZVOĐENJA RADOVA</t>
  </si>
  <si>
    <t>19.6.2009.</t>
  </si>
  <si>
    <t xml:space="preserve">OKVIRNI 
SPORAZUM 
</t>
  </si>
  <si>
    <t>4 godine</t>
  </si>
  <si>
    <t>PREDMET UGOVORA</t>
  </si>
  <si>
    <t>8.</t>
  </si>
  <si>
    <t>9.</t>
  </si>
  <si>
    <t xml:space="preserve">IZNOS SKLOPLJ. UGOVORA ILI
OKV. SPORAZUMA  (KN)
-bez PDV-a
- s PDV-om
</t>
  </si>
  <si>
    <t>NAZIV 
PONUDITELJA 
S KOJIMA JE SKLOPLJEN 
UGOVOR</t>
  </si>
  <si>
    <t>DATUM SKLAPANJA I ROK NA KOJI JE SKLOPLJEN UGOVOR 
O JN ILI OS</t>
  </si>
  <si>
    <t>VRSTA 
PROVEDENOG POSTUPKA 
JAVNE NABAVE</t>
  </si>
  <si>
    <t>USLUGE IZ DODATKA II B</t>
  </si>
  <si>
    <t>odvjetnik 
Vinko Knezović, Zagreb</t>
  </si>
  <si>
    <t>Usluge pružanja pravne pomoći</t>
  </si>
  <si>
    <t>KONAČNI IZNOS KOJI JE NARUČITELJ ISPLATIO NA TEMELJU UGOVORA O JN (OBRAZLOŽENJE UKOLIKO JE IZNOS VEĆI)</t>
  </si>
  <si>
    <t>MINISTARSTVO GOSPODARSTVA - RAVNATELJSTVO ZA ROBNE ZALIHE</t>
  </si>
  <si>
    <t>01/2013/E-MV</t>
  </si>
  <si>
    <t>odvjetnica 
Marina Kedžo - Split</t>
  </si>
  <si>
    <t>01/2013/BN</t>
  </si>
  <si>
    <t>1 godina</t>
  </si>
  <si>
    <t>EKOS PRERADA JAJA d.o.o.Josipa Kraša 3, 49247 Zlatar Bistrica (OIB:81464680840)</t>
  </si>
  <si>
    <t>STUBLIĆ IMPEX d.o.o.
Radnička cesta 53, Zagreb</t>
  </si>
  <si>
    <t>3 godine</t>
  </si>
  <si>
    <t>Ev. Broj 
5/2012-C</t>
  </si>
  <si>
    <t>3 dana</t>
  </si>
  <si>
    <t>03/2013/E-MV</t>
  </si>
  <si>
    <t>04/2013/E-MV</t>
  </si>
  <si>
    <t>PREGELED 4 SPREMNIKA U KAŠTEL SUĆURCU</t>
  </si>
  <si>
    <t>02/2013/BN</t>
  </si>
  <si>
    <t>NARUDŽBENICA</t>
  </si>
  <si>
    <t>CIAN d.o.o.
Split</t>
  </si>
  <si>
    <t>5 dana</t>
  </si>
  <si>
    <t xml:space="preserve">GRANOLIO d.d. , 10 000 Zagreb, Budmanijeva 5  </t>
  </si>
  <si>
    <t>28.5.2013.</t>
  </si>
  <si>
    <t xml:space="preserve">ZVIJEZDA d.d.,
 10 000 Zagreb, Ulica Marijana Čavića 1 </t>
  </si>
  <si>
    <t>Jaja u prahu u količini od 10.000 kg</t>
  </si>
  <si>
    <r>
      <t>BELJETRANS d.o.o.</t>
    </r>
    <r>
      <rPr>
        <sz val="12"/>
        <rFont val="Arial"/>
        <family val="2"/>
        <charset val="238"/>
      </rPr>
      <t xml:space="preserve"> , </t>
    </r>
    <r>
      <rPr>
        <sz val="10"/>
        <rFont val="Arial"/>
        <family val="2"/>
        <charset val="238"/>
      </rPr>
      <t>za trgovinu i usluge, Darda ,  Industrijska zona bb,</t>
    </r>
    <r>
      <rPr>
        <sz val="12"/>
        <rFont val="Arial"/>
        <family val="2"/>
        <charset val="238"/>
      </rPr>
      <t xml:space="preserve"> </t>
    </r>
  </si>
  <si>
    <t>4 dana</t>
  </si>
  <si>
    <t>Nabava tonera i tinti</t>
  </si>
  <si>
    <t>Kupnja brašna T-550 glatko (pakiranje 1/1) u količini od 40.000 kg 
(HUMANITARNA POMOĆ)</t>
  </si>
  <si>
    <t>Kupnja suncokretovog ulja (1/1) u količini od 20.000 lit. PDV=10%
(HUMANITARNA POMOĆ)</t>
  </si>
  <si>
    <t>Nabava usluga prijevoza:
 a) rasutog tereta, b) paletizirane robe, c) žive stoke d) svježeg mesa (hladnjača), e) nafte i naftnih derivata.</t>
  </si>
  <si>
    <t>10.</t>
  </si>
  <si>
    <t>11.</t>
  </si>
  <si>
    <t>12.</t>
  </si>
  <si>
    <t>13.</t>
  </si>
  <si>
    <t>POLJODAR TIM d.o.o
Daruvar</t>
  </si>
  <si>
    <t>Nabava merkantilnog kukuruza u okvirnoj količini od 2.500.000 kg</t>
  </si>
  <si>
    <t>Nabava merkantilne pšenice u okvirnoj količini od 4.600.000 kg</t>
  </si>
  <si>
    <t>Pružanje zaštitarskih usluga tjelesne zaštite osoba i imovine u skladišnom kompleksu Glina</t>
  </si>
  <si>
    <t>12 mjeseci</t>
  </si>
  <si>
    <t>Rasprema i prodaja 4 spremnika u Kaštel Sučurcu</t>
  </si>
  <si>
    <t>CIAN d.o.o.
Split-PLAĆANJE ČIŠĆENJA OPASNOG OTPADA IZ SPREMNIKA</t>
  </si>
  <si>
    <t>14.</t>
  </si>
  <si>
    <t xml:space="preserve">Kokošja pašteta (do ā 140 gr., LO lim s litografijom) u količini od 40.000 kg.   </t>
  </si>
  <si>
    <t>15.</t>
  </si>
  <si>
    <t>16.</t>
  </si>
  <si>
    <t>BAGATELNA</t>
  </si>
  <si>
    <t>17.</t>
  </si>
  <si>
    <t>18.</t>
  </si>
  <si>
    <t>19.</t>
  </si>
  <si>
    <t>AKD ZAŠTITA d.o.o. 
Savska cesta 128, 10 000 Zagreb</t>
  </si>
  <si>
    <t>Zagreb, 31. prosinac 2013.</t>
  </si>
  <si>
    <t xml:space="preserve">PREDMET: - REGISTAR UGOVORA O JAVNOJ NABAVI I OKVIRNIH SPORAZUMA OD 01.01. - 31.12. 2013. GODINE
                     </t>
  </si>
  <si>
    <t>30 dana</t>
  </si>
  <si>
    <t>ZAJEDNICA PONUDITELJA:
 1. Danica d.o.o., Koprivnica 
2. Belupo d.d. Koprivnica</t>
  </si>
  <si>
    <t xml:space="preserve">GRANOLIO d.d. , 
10 000 Zagreb, Budmanijeva 5  </t>
  </si>
  <si>
    <t>09/07-31/07/
2013</t>
  </si>
  <si>
    <t>01/08/-31/08/
2013</t>
  </si>
  <si>
    <t>01/09/-19/09/
2013</t>
  </si>
  <si>
    <t xml:space="preserve"> 5 dana</t>
  </si>
  <si>
    <t>EVIDENC. BR. NABAVE I 
BROJ OBJAVE</t>
  </si>
  <si>
    <t>JAVNI
NATJEČAJ 
br. 300185 N.N. br. 19/2013</t>
  </si>
  <si>
    <t>02/2013/E-MV 
2013/S 002-0016735</t>
  </si>
  <si>
    <t>03/2013/E-VV 
2013/S 002-0051405</t>
  </si>
  <si>
    <t>04/2013/E-VV 
2013/S 002-0078506</t>
  </si>
  <si>
    <t>01/2013/E-VV 
2013/S 002-0026230</t>
  </si>
  <si>
    <t>05/2013/E-MV
Objava na internetskoj stranici 10/09/2013</t>
  </si>
  <si>
    <t>04/2009/E-VV 
N-02-V-119262-080409</t>
  </si>
  <si>
    <t>Servis i popravak službenih automobila</t>
  </si>
  <si>
    <t>01/01/2013-
31/12/2013</t>
  </si>
  <si>
    <t>AUTORAD 
INFO d.o.o., Miramarski podvožnjak 15,  Zagreb</t>
  </si>
  <si>
    <t>ALU-ČITUŠ d.o.o.,
 Dravska 24a, Donja Dubrava</t>
  </si>
  <si>
    <t>Bravarski radovi, 
postavljanje prozora i vrata u skladištu RRZ-a</t>
  </si>
  <si>
    <t>ARTICULUS PLUS d.o.o., Ul. Svete Doroteje 212, Jakovlje</t>
  </si>
  <si>
    <t>Nabava computera, pisača, scannera i centralnog servera</t>
  </si>
  <si>
    <t>Soboslikarski i ličilački radovi fasade i unutrašnjosti skladišta RRZ-a.</t>
  </si>
  <si>
    <t>10 dana</t>
  </si>
  <si>
    <t>COLOR-SOBOSL.
 I LIČILAČKI OBRT VL. SLAVKO HORVAT, Duga ulica 18, Koprivnica</t>
  </si>
  <si>
    <t>20.</t>
  </si>
  <si>
    <t>TIP ZAGREB d.o.o., Jadranska b.b., Zagreb</t>
  </si>
  <si>
    <t>Uredski materijal</t>
  </si>
  <si>
    <t>21.</t>
  </si>
  <si>
    <t>Ev. Broj 
4/2013-A/B</t>
  </si>
  <si>
    <t>09/10/2013-
09/10/2015</t>
  </si>
  <si>
    <t>GANZER ELEKTRO d.o.o., B. Josipa Jelačića 79, Čakovec</t>
  </si>
  <si>
    <t>Sanacija, izvođenje i pregled elektroinstalacija u skladištima RRZ-a</t>
  </si>
  <si>
    <t>22.</t>
  </si>
  <si>
    <t>Sanacija i popravak krovišta u skladištu RRZ-a</t>
  </si>
  <si>
    <t>EREPO d.o.o., Klana 249, Klana</t>
  </si>
  <si>
    <t>15 dana</t>
  </si>
  <si>
    <t>FORSET d.o.o. trgovina i usluge, Davorina Bazjanca 13, Zagreb</t>
  </si>
  <si>
    <t>Održavanje i pranje sl. vozila i tel. inst. arhive</t>
  </si>
  <si>
    <t>23.</t>
  </si>
  <si>
    <t>24.</t>
  </si>
  <si>
    <t>Pružanje univerzalnih poštanskih usluga i dopunskih usluga vezanih na univerzalne poštanske usluge</t>
  </si>
  <si>
    <t>Ev. Broj 
3/2010</t>
  </si>
  <si>
    <t>25.</t>
  </si>
  <si>
    <t>HP-Hrvatska pošta d.d., Jurišićeva 13, Zagreb</t>
  </si>
  <si>
    <t>Do sklapanja 
novog OS</t>
  </si>
  <si>
    <t>Nabava goriva na benzinskim postajama</t>
  </si>
  <si>
    <t>Ev. Broj 
10/2010/A</t>
  </si>
  <si>
    <t>INA-Indusatrija nafte d.d., Avenija Većeslava Holjevca 10, Zagreb</t>
  </si>
  <si>
    <t>26.</t>
  </si>
  <si>
    <t>Ev. Broj 
5/2012-B</t>
  </si>
  <si>
    <t>DINARID d.o.o., Janka Holjca 24, Zagreb</t>
  </si>
  <si>
    <t xml:space="preserve">DUZSJN - OKVIRNI SPORAZUM 
</t>
  </si>
  <si>
    <t>Javne usluge 
iz dodatka II. B</t>
  </si>
  <si>
    <t>PERKOVIĆ TRADE d.o.o., Perkovići 2, Aržano-Split</t>
  </si>
  <si>
    <t xml:space="preserve">Uredski namještaj </t>
  </si>
  <si>
    <t>Oprema za čajnu kuhinju</t>
  </si>
  <si>
    <t>27.</t>
  </si>
  <si>
    <t>28.</t>
  </si>
  <si>
    <t>VULKAL d.o.o., Samoborska c. 310, Zagreb</t>
  </si>
  <si>
    <t xml:space="preserve">Gume za vozila i prateće usluge </t>
  </si>
  <si>
    <t>29.</t>
  </si>
  <si>
    <t>Čišćenje objekta i uređenje okoliša</t>
  </si>
  <si>
    <t>VERKOS d.o.o., 
143 Dom. Pukovnije 5, Plaški</t>
  </si>
  <si>
    <t>30.</t>
  </si>
  <si>
    <t>Radovi na sanaciji vanjske žićane ograde oko skladišta RRZ-a</t>
  </si>
  <si>
    <t>31.</t>
  </si>
  <si>
    <t>32.</t>
  </si>
  <si>
    <t>Priključak vode u skladištu</t>
  </si>
  <si>
    <t>do sklapanja 
OS od strane DUZSJN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</si>
</sst>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n_-;\-* #,##0.00\ _k_n_-;_-* &quot;-&quot;??\ _k_n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9" xfId="0" applyFont="1" applyBorder="1"/>
    <xf numFmtId="164" fontId="2" fillId="0" borderId="11" xfId="1" applyFont="1" applyBorder="1" applyAlignment="1">
      <alignment vertical="center"/>
    </xf>
    <xf numFmtId="164" fontId="2" fillId="0" borderId="13" xfId="1" applyFont="1" applyBorder="1" applyAlignment="1">
      <alignment horizontal="center" vertical="center"/>
    </xf>
    <xf numFmtId="164" fontId="2" fillId="0" borderId="11" xfId="1" applyFont="1" applyBorder="1" applyAlignment="1">
      <alignment horizontal="center" vertical="center"/>
    </xf>
    <xf numFmtId="164" fontId="2" fillId="0" borderId="13" xfId="1" applyFont="1" applyBorder="1" applyAlignment="1">
      <alignment vertical="center"/>
    </xf>
    <xf numFmtId="14" fontId="2" fillId="0" borderId="11" xfId="1" applyNumberFormat="1" applyFont="1" applyBorder="1" applyAlignment="1">
      <alignment horizontal="center" vertical="center"/>
    </xf>
    <xf numFmtId="164" fontId="2" fillId="0" borderId="14" xfId="1" applyFont="1" applyBorder="1" applyAlignment="1">
      <alignment vertical="center"/>
    </xf>
    <xf numFmtId="164" fontId="2" fillId="0" borderId="14" xfId="1" applyFont="1" applyBorder="1" applyAlignment="1">
      <alignment horizontal="center" vertical="center"/>
    </xf>
    <xf numFmtId="164" fontId="2" fillId="0" borderId="2" xfId="1" applyFont="1" applyBorder="1" applyAlignment="1">
      <alignment vertical="center"/>
    </xf>
    <xf numFmtId="14" fontId="2" fillId="0" borderId="2" xfId="1" applyNumberFormat="1" applyFont="1" applyBorder="1" applyAlignment="1">
      <alignment horizontal="center" vertical="center"/>
    </xf>
    <xf numFmtId="164" fontId="2" fillId="0" borderId="3" xfId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2" fillId="0" borderId="8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164" fontId="2" fillId="0" borderId="3" xfId="1" applyFont="1" applyBorder="1" applyAlignment="1">
      <alignment vertical="center"/>
    </xf>
    <xf numFmtId="14" fontId="2" fillId="0" borderId="3" xfId="1" applyNumberFormat="1" applyFont="1" applyBorder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164" fontId="2" fillId="0" borderId="0" xfId="1" applyFont="1"/>
    <xf numFmtId="0" fontId="2" fillId="0" borderId="0" xfId="0" applyFont="1" applyAlignment="1">
      <alignment horizontal="center"/>
    </xf>
    <xf numFmtId="14" fontId="2" fillId="0" borderId="8" xfId="0" applyNumberFormat="1" applyFont="1" applyBorder="1" applyAlignment="1">
      <alignment horizontal="center" vertical="center"/>
    </xf>
    <xf numFmtId="164" fontId="2" fillId="3" borderId="24" xfId="0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16" xfId="1" applyFont="1" applyBorder="1" applyAlignment="1">
      <alignment horizontal="center" vertical="center"/>
    </xf>
    <xf numFmtId="164" fontId="2" fillId="3" borderId="8" xfId="0" applyNumberFormat="1" applyFont="1" applyFill="1" applyBorder="1" applyAlignment="1">
      <alignment vertical="center"/>
    </xf>
    <xf numFmtId="164" fontId="2" fillId="3" borderId="11" xfId="0" applyNumberFormat="1" applyFont="1" applyFill="1" applyBorder="1" applyAlignment="1">
      <alignment vertical="center"/>
    </xf>
    <xf numFmtId="164" fontId="2" fillId="3" borderId="14" xfId="0" applyNumberFormat="1" applyFont="1" applyFill="1" applyBorder="1" applyAlignment="1">
      <alignment vertical="center"/>
    </xf>
    <xf numFmtId="14" fontId="2" fillId="0" borderId="11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4" fontId="2" fillId="0" borderId="8" xfId="0" applyNumberFormat="1" applyFont="1" applyBorder="1" applyAlignment="1">
      <alignment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5" xfId="0" applyNumberFormat="1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64" fontId="2" fillId="3" borderId="7" xfId="1" applyNumberFormat="1" applyFont="1" applyFill="1" applyBorder="1" applyAlignment="1">
      <alignment horizontal="center" vertical="center"/>
    </xf>
    <xf numFmtId="164" fontId="2" fillId="3" borderId="15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4" fontId="2" fillId="3" borderId="29" xfId="1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4" fontId="2" fillId="0" borderId="26" xfId="0" applyNumberFormat="1" applyFont="1" applyBorder="1" applyAlignment="1">
      <alignment horizontal="center" vertical="center"/>
    </xf>
    <xf numFmtId="14" fontId="2" fillId="0" borderId="27" xfId="0" applyNumberFormat="1" applyFont="1" applyBorder="1" applyAlignment="1">
      <alignment horizontal="center" vertical="center"/>
    </xf>
    <xf numFmtId="164" fontId="2" fillId="0" borderId="7" xfId="1" applyFont="1" applyBorder="1" applyAlignment="1">
      <alignment horizontal="center" vertical="center"/>
    </xf>
    <xf numFmtId="164" fontId="2" fillId="0" borderId="15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12" xfId="0" applyFont="1" applyBorder="1"/>
    <xf numFmtId="0" fontId="3" fillId="3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4" fontId="2" fillId="0" borderId="3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23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BC148C"/>
      <color rgb="FFCCFF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79" zoomScale="120" zoomScaleNormal="120" workbookViewId="0">
      <selection activeCell="H79" sqref="H79"/>
    </sheetView>
  </sheetViews>
  <sheetFormatPr defaultRowHeight="15" x14ac:dyDescent="0.25"/>
  <cols>
    <col min="1" max="1" width="5.140625" style="29" customWidth="1"/>
    <col min="2" max="2" width="21.5703125" style="26" customWidth="1"/>
    <col min="3" max="3" width="13.5703125" style="26" customWidth="1"/>
    <col min="4" max="4" width="13.85546875" style="26" customWidth="1"/>
    <col min="5" max="5" width="17.85546875" style="26" bestFit="1" customWidth="1"/>
    <col min="6" max="6" width="12.140625" style="26" customWidth="1"/>
    <col min="7" max="7" width="17.85546875" style="26" customWidth="1"/>
    <col min="8" max="8" width="11.42578125" style="26" customWidth="1"/>
    <col min="9" max="9" width="17.5703125" style="26" customWidth="1"/>
    <col min="10" max="10" width="16.42578125" style="26" bestFit="1" customWidth="1"/>
    <col min="11" max="16384" width="9.140625" style="26"/>
  </cols>
  <sheetData>
    <row r="1" spans="1:10" ht="20.25" customHeight="1" x14ac:dyDescent="0.25">
      <c r="A1" s="1"/>
      <c r="B1" s="110" t="s">
        <v>25</v>
      </c>
      <c r="C1" s="110"/>
      <c r="D1" s="110"/>
      <c r="E1" s="110"/>
      <c r="F1" s="110"/>
      <c r="G1" s="110"/>
      <c r="H1" s="2"/>
      <c r="I1" s="3"/>
    </row>
    <row r="2" spans="1:10" ht="14.25" customHeight="1" x14ac:dyDescent="0.25">
      <c r="A2" s="4"/>
      <c r="B2" s="23" t="s">
        <v>72</v>
      </c>
      <c r="C2" s="22">
        <v>2013</v>
      </c>
      <c r="D2" s="5"/>
      <c r="E2" s="5"/>
      <c r="F2" s="5"/>
      <c r="G2" s="5"/>
      <c r="H2" s="6"/>
      <c r="I2" s="7"/>
    </row>
    <row r="3" spans="1:10" ht="30.75" customHeight="1" thickBot="1" x14ac:dyDescent="0.3">
      <c r="A3" s="4"/>
      <c r="B3" s="111" t="s">
        <v>73</v>
      </c>
      <c r="C3" s="111"/>
      <c r="D3" s="111"/>
      <c r="E3" s="111"/>
      <c r="F3" s="111"/>
      <c r="G3" s="111"/>
      <c r="H3" s="6"/>
      <c r="I3" s="7"/>
    </row>
    <row r="4" spans="1:10" ht="110.25" customHeight="1" thickBot="1" x14ac:dyDescent="0.3">
      <c r="A4" s="18" t="s">
        <v>0</v>
      </c>
      <c r="B4" s="19" t="s">
        <v>14</v>
      </c>
      <c r="C4" s="19" t="s">
        <v>81</v>
      </c>
      <c r="D4" s="19" t="s">
        <v>20</v>
      </c>
      <c r="E4" s="19" t="s">
        <v>17</v>
      </c>
      <c r="F4" s="19" t="s">
        <v>19</v>
      </c>
      <c r="G4" s="19" t="s">
        <v>18</v>
      </c>
      <c r="H4" s="19" t="s">
        <v>10</v>
      </c>
      <c r="I4" s="20" t="s">
        <v>24</v>
      </c>
    </row>
    <row r="5" spans="1:10" ht="43.5" customHeight="1" x14ac:dyDescent="0.25">
      <c r="A5" s="119" t="s">
        <v>3</v>
      </c>
      <c r="B5" s="80" t="s">
        <v>51</v>
      </c>
      <c r="C5" s="80" t="s">
        <v>88</v>
      </c>
      <c r="D5" s="48" t="s">
        <v>12</v>
      </c>
      <c r="E5" s="8">
        <v>2120000</v>
      </c>
      <c r="F5" s="10" t="s">
        <v>11</v>
      </c>
      <c r="G5" s="116" t="s">
        <v>46</v>
      </c>
      <c r="H5" s="50">
        <v>41444</v>
      </c>
      <c r="I5" s="70">
        <f>10422.86+227671+2829+11468.75+72875</f>
        <v>325266.61</v>
      </c>
      <c r="J5" s="27"/>
    </row>
    <row r="6" spans="1:10" ht="39.75" customHeight="1" thickBot="1" x14ac:dyDescent="0.3">
      <c r="A6" s="120"/>
      <c r="B6" s="101"/>
      <c r="C6" s="81"/>
      <c r="D6" s="49"/>
      <c r="E6" s="11">
        <f>E5*1.23</f>
        <v>2607600</v>
      </c>
      <c r="F6" s="9" t="s">
        <v>13</v>
      </c>
      <c r="G6" s="117"/>
      <c r="H6" s="66"/>
      <c r="I6" s="71"/>
    </row>
    <row r="7" spans="1:10" ht="32.25" customHeight="1" x14ac:dyDescent="0.25">
      <c r="A7" s="125" t="s">
        <v>4</v>
      </c>
      <c r="B7" s="75" t="s">
        <v>23</v>
      </c>
      <c r="C7" s="118" t="s">
        <v>26</v>
      </c>
      <c r="D7" s="72" t="s">
        <v>21</v>
      </c>
      <c r="E7" s="8">
        <v>120000</v>
      </c>
      <c r="F7" s="12">
        <v>41326</v>
      </c>
      <c r="G7" s="75" t="s">
        <v>22</v>
      </c>
      <c r="H7" s="50">
        <v>41691</v>
      </c>
      <c r="I7" s="70">
        <v>150000</v>
      </c>
    </row>
    <row r="8" spans="1:10" ht="31.5" customHeight="1" thickBot="1" x14ac:dyDescent="0.3">
      <c r="A8" s="126"/>
      <c r="B8" s="76"/>
      <c r="C8" s="113"/>
      <c r="D8" s="74"/>
      <c r="E8" s="13">
        <f>E7*1.25</f>
        <v>150000</v>
      </c>
      <c r="F8" s="14" t="s">
        <v>29</v>
      </c>
      <c r="G8" s="76"/>
      <c r="H8" s="66"/>
      <c r="I8" s="71"/>
    </row>
    <row r="9" spans="1:10" ht="39" customHeight="1" x14ac:dyDescent="0.25">
      <c r="A9" s="125" t="s">
        <v>5</v>
      </c>
      <c r="B9" s="75" t="s">
        <v>23</v>
      </c>
      <c r="C9" s="114" t="s">
        <v>28</v>
      </c>
      <c r="D9" s="72" t="s">
        <v>21</v>
      </c>
      <c r="E9" s="15">
        <v>60000</v>
      </c>
      <c r="F9" s="16">
        <v>41334</v>
      </c>
      <c r="G9" s="75" t="s">
        <v>27</v>
      </c>
      <c r="H9" s="50">
        <v>41699</v>
      </c>
      <c r="I9" s="70">
        <v>75000</v>
      </c>
    </row>
    <row r="10" spans="1:10" ht="27.75" customHeight="1" thickBot="1" x14ac:dyDescent="0.3">
      <c r="A10" s="126"/>
      <c r="B10" s="76"/>
      <c r="C10" s="115"/>
      <c r="D10" s="74"/>
      <c r="E10" s="11">
        <f>E9*1.25</f>
        <v>75000</v>
      </c>
      <c r="F10" s="9" t="s">
        <v>29</v>
      </c>
      <c r="G10" s="76"/>
      <c r="H10" s="66"/>
      <c r="I10" s="71"/>
    </row>
    <row r="11" spans="1:10" ht="33.75" customHeight="1" x14ac:dyDescent="0.25">
      <c r="A11" s="125" t="s">
        <v>6</v>
      </c>
      <c r="B11" s="75" t="s">
        <v>45</v>
      </c>
      <c r="C11" s="112" t="s">
        <v>83</v>
      </c>
      <c r="D11" s="72" t="s">
        <v>1</v>
      </c>
      <c r="E11" s="15">
        <v>760000</v>
      </c>
      <c r="F11" s="16">
        <v>41354</v>
      </c>
      <c r="G11" s="75" t="s">
        <v>30</v>
      </c>
      <c r="H11" s="50">
        <v>41357</v>
      </c>
      <c r="I11" s="70">
        <v>950000</v>
      </c>
    </row>
    <row r="12" spans="1:10" ht="48.75" customHeight="1" thickBot="1" x14ac:dyDescent="0.3">
      <c r="A12" s="126"/>
      <c r="B12" s="76"/>
      <c r="C12" s="113"/>
      <c r="D12" s="74"/>
      <c r="E12" s="11">
        <f>E11*1.25</f>
        <v>950000</v>
      </c>
      <c r="F12" s="9" t="s">
        <v>34</v>
      </c>
      <c r="G12" s="76"/>
      <c r="H12" s="66"/>
      <c r="I12" s="71"/>
    </row>
    <row r="13" spans="1:10" ht="33" customHeight="1" x14ac:dyDescent="0.25">
      <c r="A13" s="125" t="s">
        <v>7</v>
      </c>
      <c r="B13" s="75" t="s">
        <v>48</v>
      </c>
      <c r="C13" s="75" t="s">
        <v>33</v>
      </c>
      <c r="D13" s="72" t="s">
        <v>126</v>
      </c>
      <c r="E13" s="8">
        <v>10750</v>
      </c>
      <c r="F13" s="12">
        <v>41302</v>
      </c>
      <c r="G13" s="75" t="s">
        <v>31</v>
      </c>
      <c r="H13" s="50">
        <v>42397</v>
      </c>
      <c r="I13" s="70">
        <v>3225</v>
      </c>
    </row>
    <row r="14" spans="1:10" ht="34.5" customHeight="1" thickBot="1" x14ac:dyDescent="0.3">
      <c r="A14" s="127"/>
      <c r="B14" s="77"/>
      <c r="C14" s="115"/>
      <c r="D14" s="73"/>
      <c r="E14" s="11">
        <f>E13*1.25</f>
        <v>13437.5</v>
      </c>
      <c r="F14" s="9" t="s">
        <v>32</v>
      </c>
      <c r="G14" s="76"/>
      <c r="H14" s="66"/>
      <c r="I14" s="71"/>
    </row>
    <row r="15" spans="1:10" ht="26.25" customHeight="1" x14ac:dyDescent="0.25">
      <c r="A15" s="127"/>
      <c r="B15" s="77"/>
      <c r="C15" s="75" t="s">
        <v>124</v>
      </c>
      <c r="D15" s="73"/>
      <c r="E15" s="24">
        <v>5086</v>
      </c>
      <c r="F15" s="25">
        <v>41415</v>
      </c>
      <c r="G15" s="75" t="s">
        <v>125</v>
      </c>
      <c r="H15" s="68">
        <v>42511</v>
      </c>
      <c r="I15" s="70">
        <v>6357.5</v>
      </c>
    </row>
    <row r="16" spans="1:10" ht="25.5" customHeight="1" thickBot="1" x14ac:dyDescent="0.3">
      <c r="A16" s="126"/>
      <c r="B16" s="76"/>
      <c r="C16" s="115"/>
      <c r="D16" s="74"/>
      <c r="E16" s="11">
        <v>6357.5</v>
      </c>
      <c r="F16" s="9" t="s">
        <v>32</v>
      </c>
      <c r="G16" s="76"/>
      <c r="H16" s="69"/>
      <c r="I16" s="71"/>
    </row>
    <row r="17" spans="1:10" ht="36.75" customHeight="1" x14ac:dyDescent="0.25">
      <c r="A17" s="64" t="s">
        <v>8</v>
      </c>
      <c r="B17" s="75" t="s">
        <v>49</v>
      </c>
      <c r="C17" s="118" t="s">
        <v>35</v>
      </c>
      <c r="D17" s="55" t="s">
        <v>2</v>
      </c>
      <c r="E17" s="8">
        <v>112000</v>
      </c>
      <c r="F17" s="12">
        <v>41416</v>
      </c>
      <c r="G17" s="75" t="s">
        <v>42</v>
      </c>
      <c r="H17" s="135" t="s">
        <v>43</v>
      </c>
      <c r="I17" s="132">
        <f>86800+53200</f>
        <v>140000</v>
      </c>
    </row>
    <row r="18" spans="1:10" ht="36.75" customHeight="1" thickBot="1" x14ac:dyDescent="0.3">
      <c r="A18" s="123"/>
      <c r="B18" s="76"/>
      <c r="C18" s="113"/>
      <c r="D18" s="56"/>
      <c r="E18" s="11">
        <f>E17*1.25</f>
        <v>140000</v>
      </c>
      <c r="F18" s="9" t="s">
        <v>41</v>
      </c>
      <c r="G18" s="76"/>
      <c r="H18" s="136"/>
      <c r="I18" s="133"/>
    </row>
    <row r="19" spans="1:10" ht="31.5" customHeight="1" x14ac:dyDescent="0.25">
      <c r="A19" s="64" t="s">
        <v>9</v>
      </c>
      <c r="B19" s="75" t="s">
        <v>50</v>
      </c>
      <c r="C19" s="112" t="s">
        <v>36</v>
      </c>
      <c r="D19" s="55" t="s">
        <v>2</v>
      </c>
      <c r="E19" s="8">
        <v>210000</v>
      </c>
      <c r="F19" s="12">
        <v>41422</v>
      </c>
      <c r="G19" s="75" t="s">
        <v>44</v>
      </c>
      <c r="H19" s="50">
        <v>41429</v>
      </c>
      <c r="I19" s="128">
        <v>231000</v>
      </c>
    </row>
    <row r="20" spans="1:10" ht="35.25" customHeight="1" thickBot="1" x14ac:dyDescent="0.3">
      <c r="A20" s="65"/>
      <c r="B20" s="76"/>
      <c r="C20" s="124"/>
      <c r="D20" s="56"/>
      <c r="E20" s="11">
        <f>E19*1.1</f>
        <v>231000.00000000003</v>
      </c>
      <c r="F20" s="39" t="s">
        <v>41</v>
      </c>
      <c r="G20" s="76"/>
      <c r="H20" s="66"/>
      <c r="I20" s="129"/>
    </row>
    <row r="21" spans="1:10" ht="30" customHeight="1" x14ac:dyDescent="0.25">
      <c r="A21" s="67" t="s">
        <v>15</v>
      </c>
      <c r="B21" s="121" t="s">
        <v>37</v>
      </c>
      <c r="C21" s="122" t="s">
        <v>38</v>
      </c>
      <c r="D21" s="79" t="s">
        <v>39</v>
      </c>
      <c r="E21" s="21">
        <v>1200</v>
      </c>
      <c r="F21" s="134" t="s">
        <v>47</v>
      </c>
      <c r="G21" s="137" t="s">
        <v>40</v>
      </c>
      <c r="H21" s="52">
        <v>41408</v>
      </c>
      <c r="I21" s="130">
        <v>1500</v>
      </c>
    </row>
    <row r="22" spans="1:10" ht="22.5" customHeight="1" thickBot="1" x14ac:dyDescent="0.3">
      <c r="A22" s="67"/>
      <c r="B22" s="121"/>
      <c r="C22" s="122"/>
      <c r="D22" s="79"/>
      <c r="E22" s="17">
        <v>1500</v>
      </c>
      <c r="F22" s="134"/>
      <c r="G22" s="137"/>
      <c r="H22" s="91"/>
      <c r="I22" s="131"/>
    </row>
    <row r="23" spans="1:10" ht="24.75" customHeight="1" x14ac:dyDescent="0.25">
      <c r="A23" s="102" t="s">
        <v>16</v>
      </c>
      <c r="B23" s="80" t="s">
        <v>57</v>
      </c>
      <c r="C23" s="139" t="s">
        <v>84</v>
      </c>
      <c r="D23" s="141" t="s">
        <v>1</v>
      </c>
      <c r="E23" s="41">
        <v>4250000</v>
      </c>
      <c r="F23" s="141" t="s">
        <v>34</v>
      </c>
      <c r="G23" s="48" t="s">
        <v>56</v>
      </c>
      <c r="H23" s="50">
        <v>41502</v>
      </c>
      <c r="I23" s="53">
        <v>5312500</v>
      </c>
    </row>
    <row r="24" spans="1:10" ht="24" customHeight="1" thickBot="1" x14ac:dyDescent="0.3">
      <c r="A24" s="103"/>
      <c r="B24" s="101"/>
      <c r="C24" s="140"/>
      <c r="D24" s="142"/>
      <c r="E24" s="42">
        <v>5312500</v>
      </c>
      <c r="F24" s="142"/>
      <c r="G24" s="49"/>
      <c r="H24" s="66"/>
      <c r="I24" s="54"/>
    </row>
    <row r="25" spans="1:10" ht="42" customHeight="1" x14ac:dyDescent="0.25">
      <c r="A25" s="67" t="s">
        <v>52</v>
      </c>
      <c r="B25" s="77" t="s">
        <v>61</v>
      </c>
      <c r="C25" s="73" t="s">
        <v>82</v>
      </c>
      <c r="D25" s="79" t="s">
        <v>39</v>
      </c>
      <c r="E25" s="40">
        <v>51550</v>
      </c>
      <c r="F25" s="91" t="s">
        <v>80</v>
      </c>
      <c r="G25" s="73" t="s">
        <v>62</v>
      </c>
      <c r="H25" s="52">
        <v>41521</v>
      </c>
      <c r="I25" s="59">
        <v>64437.5</v>
      </c>
    </row>
    <row r="26" spans="1:10" ht="35.25" customHeight="1" thickBot="1" x14ac:dyDescent="0.3">
      <c r="A26" s="67"/>
      <c r="B26" s="77"/>
      <c r="C26" s="91"/>
      <c r="D26" s="79"/>
      <c r="E26" s="31">
        <v>64437.5</v>
      </c>
      <c r="F26" s="91"/>
      <c r="G26" s="73"/>
      <c r="H26" s="52"/>
      <c r="I26" s="59"/>
    </row>
    <row r="27" spans="1:10" ht="24.75" customHeight="1" x14ac:dyDescent="0.25">
      <c r="A27" s="102" t="s">
        <v>53</v>
      </c>
      <c r="B27" s="80" t="s">
        <v>58</v>
      </c>
      <c r="C27" s="97" t="s">
        <v>86</v>
      </c>
      <c r="D27" s="138" t="s">
        <v>1</v>
      </c>
      <c r="E27" s="41">
        <v>4696600</v>
      </c>
      <c r="F27" s="43">
        <v>41534</v>
      </c>
      <c r="G27" s="72" t="s">
        <v>76</v>
      </c>
      <c r="H27" s="50">
        <v>41534</v>
      </c>
      <c r="I27" s="53">
        <v>5870750</v>
      </c>
    </row>
    <row r="28" spans="1:10" ht="24.75" customHeight="1" thickBot="1" x14ac:dyDescent="0.3">
      <c r="A28" s="103"/>
      <c r="B28" s="101"/>
      <c r="C28" s="85"/>
      <c r="D28" s="66"/>
      <c r="E28" s="42">
        <v>5870750</v>
      </c>
      <c r="F28" s="32" t="s">
        <v>34</v>
      </c>
      <c r="G28" s="74"/>
      <c r="H28" s="66"/>
      <c r="I28" s="54"/>
    </row>
    <row r="29" spans="1:10" ht="24.75" customHeight="1" x14ac:dyDescent="0.25">
      <c r="A29" s="94" t="s">
        <v>54</v>
      </c>
      <c r="B29" s="98" t="s">
        <v>59</v>
      </c>
      <c r="C29" s="57" t="s">
        <v>67</v>
      </c>
      <c r="D29" s="105" t="s">
        <v>39</v>
      </c>
      <c r="E29" s="41">
        <v>21640</v>
      </c>
      <c r="F29" s="97" t="s">
        <v>77</v>
      </c>
      <c r="G29" s="97" t="s">
        <v>71</v>
      </c>
      <c r="H29" s="92">
        <v>41486</v>
      </c>
      <c r="I29" s="53">
        <v>27050</v>
      </c>
    </row>
    <row r="30" spans="1:10" ht="42" customHeight="1" thickBot="1" x14ac:dyDescent="0.3">
      <c r="A30" s="95"/>
      <c r="B30" s="99"/>
      <c r="C30" s="58"/>
      <c r="D30" s="106"/>
      <c r="E30" s="42">
        <f>E29*1.25</f>
        <v>27050</v>
      </c>
      <c r="F30" s="85"/>
      <c r="G30" s="85"/>
      <c r="H30" s="85"/>
      <c r="I30" s="54"/>
    </row>
    <row r="31" spans="1:10" ht="38.25" customHeight="1" x14ac:dyDescent="0.25">
      <c r="A31" s="94" t="s">
        <v>55</v>
      </c>
      <c r="B31" s="98" t="s">
        <v>59</v>
      </c>
      <c r="C31" s="57" t="s">
        <v>67</v>
      </c>
      <c r="D31" s="105" t="s">
        <v>39</v>
      </c>
      <c r="E31" s="41">
        <v>29760</v>
      </c>
      <c r="F31" s="97" t="s">
        <v>78</v>
      </c>
      <c r="G31" s="97" t="s">
        <v>71</v>
      </c>
      <c r="H31" s="92">
        <v>41517</v>
      </c>
      <c r="I31" s="53">
        <v>37200</v>
      </c>
    </row>
    <row r="32" spans="1:10" ht="32.25" customHeight="1" thickBot="1" x14ac:dyDescent="0.3">
      <c r="A32" s="95"/>
      <c r="B32" s="99"/>
      <c r="C32" s="58"/>
      <c r="D32" s="106"/>
      <c r="E32" s="42">
        <f>E31*1.25</f>
        <v>37200</v>
      </c>
      <c r="F32" s="100"/>
      <c r="G32" s="85"/>
      <c r="H32" s="85"/>
      <c r="I32" s="54"/>
      <c r="J32" s="27"/>
    </row>
    <row r="33" spans="1:10" ht="40.5" customHeight="1" x14ac:dyDescent="0.25">
      <c r="A33" s="109" t="s">
        <v>63</v>
      </c>
      <c r="B33" s="107" t="s">
        <v>59</v>
      </c>
      <c r="C33" s="78" t="s">
        <v>67</v>
      </c>
      <c r="D33" s="104" t="s">
        <v>39</v>
      </c>
      <c r="E33" s="40">
        <v>18240</v>
      </c>
      <c r="F33" s="96" t="s">
        <v>79</v>
      </c>
      <c r="G33" s="96" t="s">
        <v>71</v>
      </c>
      <c r="H33" s="93">
        <v>41536</v>
      </c>
      <c r="I33" s="59">
        <v>22800</v>
      </c>
      <c r="J33" s="27"/>
    </row>
    <row r="34" spans="1:10" ht="36" customHeight="1" thickBot="1" x14ac:dyDescent="0.3">
      <c r="A34" s="109"/>
      <c r="B34" s="108"/>
      <c r="C34" s="78"/>
      <c r="D34" s="104"/>
      <c r="E34" s="31">
        <f>E33*1.25</f>
        <v>22800</v>
      </c>
      <c r="F34" s="96"/>
      <c r="G34" s="82"/>
      <c r="H34" s="82"/>
      <c r="I34" s="59"/>
    </row>
    <row r="35" spans="1:10" ht="24.75" customHeight="1" x14ac:dyDescent="0.25">
      <c r="A35" s="102" t="s">
        <v>65</v>
      </c>
      <c r="B35" s="80" t="s">
        <v>59</v>
      </c>
      <c r="C35" s="97" t="s">
        <v>87</v>
      </c>
      <c r="D35" s="72" t="s">
        <v>127</v>
      </c>
      <c r="E35" s="41">
        <v>350400</v>
      </c>
      <c r="F35" s="43">
        <v>41548</v>
      </c>
      <c r="G35" s="72" t="s">
        <v>71</v>
      </c>
      <c r="H35" s="50">
        <v>41912</v>
      </c>
      <c r="I35" s="53">
        <v>110400</v>
      </c>
    </row>
    <row r="36" spans="1:10" ht="71.25" customHeight="1" thickBot="1" x14ac:dyDescent="0.3">
      <c r="A36" s="103"/>
      <c r="B36" s="101"/>
      <c r="C36" s="85"/>
      <c r="D36" s="66"/>
      <c r="E36" s="42">
        <f>E35*1.25</f>
        <v>438000</v>
      </c>
      <c r="F36" s="44" t="s">
        <v>60</v>
      </c>
      <c r="G36" s="66"/>
      <c r="H36" s="66"/>
      <c r="I36" s="54"/>
    </row>
    <row r="37" spans="1:10" ht="37.5" customHeight="1" x14ac:dyDescent="0.25">
      <c r="A37" s="67" t="s">
        <v>66</v>
      </c>
      <c r="B37" s="77" t="s">
        <v>64</v>
      </c>
      <c r="C37" s="96" t="s">
        <v>85</v>
      </c>
      <c r="D37" s="91" t="s">
        <v>1</v>
      </c>
      <c r="E37" s="40">
        <v>2160000</v>
      </c>
      <c r="F37" s="33">
        <v>41603</v>
      </c>
      <c r="G37" s="73" t="s">
        <v>75</v>
      </c>
      <c r="H37" s="52">
        <v>41610</v>
      </c>
      <c r="I37" s="59">
        <v>1334500</v>
      </c>
    </row>
    <row r="38" spans="1:10" ht="58.5" customHeight="1" thickBot="1" x14ac:dyDescent="0.3">
      <c r="A38" s="67"/>
      <c r="B38" s="77"/>
      <c r="C38" s="82"/>
      <c r="D38" s="91"/>
      <c r="E38" s="31">
        <f>E37*1.25</f>
        <v>2700000</v>
      </c>
      <c r="F38" s="34" t="s">
        <v>74</v>
      </c>
      <c r="G38" s="73"/>
      <c r="H38" s="91"/>
      <c r="I38" s="59"/>
    </row>
    <row r="39" spans="1:10" ht="37.5" customHeight="1" x14ac:dyDescent="0.25">
      <c r="A39" s="64" t="s">
        <v>68</v>
      </c>
      <c r="B39" s="75" t="s">
        <v>89</v>
      </c>
      <c r="C39" s="84" t="s">
        <v>67</v>
      </c>
      <c r="D39" s="86" t="s">
        <v>39</v>
      </c>
      <c r="E39" s="41">
        <v>57303.61</v>
      </c>
      <c r="F39" s="72" t="s">
        <v>90</v>
      </c>
      <c r="G39" s="72" t="s">
        <v>91</v>
      </c>
      <c r="H39" s="50">
        <v>41639</v>
      </c>
      <c r="I39" s="53">
        <v>71629.509999999995</v>
      </c>
    </row>
    <row r="40" spans="1:10" ht="37.5" customHeight="1" thickBot="1" x14ac:dyDescent="0.3">
      <c r="A40" s="65"/>
      <c r="B40" s="76"/>
      <c r="C40" s="85"/>
      <c r="D40" s="87"/>
      <c r="E40" s="42">
        <f>E39*1.25</f>
        <v>71629.512499999997</v>
      </c>
      <c r="F40" s="66"/>
      <c r="G40" s="66"/>
      <c r="H40" s="51"/>
      <c r="I40" s="54"/>
    </row>
    <row r="41" spans="1:10" ht="30.75" customHeight="1" x14ac:dyDescent="0.25">
      <c r="A41" s="64" t="s">
        <v>69</v>
      </c>
      <c r="B41" s="75" t="s">
        <v>93</v>
      </c>
      <c r="C41" s="57" t="s">
        <v>67</v>
      </c>
      <c r="D41" s="86" t="s">
        <v>39</v>
      </c>
      <c r="E41" s="41">
        <v>49015</v>
      </c>
      <c r="F41" s="43">
        <v>41571</v>
      </c>
      <c r="G41" s="72" t="s">
        <v>92</v>
      </c>
      <c r="H41" s="50">
        <v>41602</v>
      </c>
      <c r="I41" s="53">
        <v>61268.75</v>
      </c>
    </row>
    <row r="42" spans="1:10" ht="25.5" customHeight="1" thickBot="1" x14ac:dyDescent="0.3">
      <c r="A42" s="65"/>
      <c r="B42" s="76"/>
      <c r="C42" s="58"/>
      <c r="D42" s="87"/>
      <c r="E42" s="42">
        <v>61268.75</v>
      </c>
      <c r="F42" s="32" t="s">
        <v>74</v>
      </c>
      <c r="G42" s="74"/>
      <c r="H42" s="51"/>
      <c r="I42" s="54"/>
    </row>
    <row r="43" spans="1:10" ht="25.5" customHeight="1" x14ac:dyDescent="0.25">
      <c r="A43" s="64" t="s">
        <v>70</v>
      </c>
      <c r="B43" s="75" t="s">
        <v>96</v>
      </c>
      <c r="C43" s="57" t="s">
        <v>67</v>
      </c>
      <c r="D43" s="86" t="s">
        <v>39</v>
      </c>
      <c r="E43" s="41">
        <v>26303.94</v>
      </c>
      <c r="F43" s="35">
        <v>41582</v>
      </c>
      <c r="G43" s="72" t="s">
        <v>98</v>
      </c>
      <c r="H43" s="50">
        <v>41592</v>
      </c>
      <c r="I43" s="53">
        <v>32879.93</v>
      </c>
    </row>
    <row r="44" spans="1:10" ht="52.5" customHeight="1" thickBot="1" x14ac:dyDescent="0.3">
      <c r="A44" s="65"/>
      <c r="B44" s="76"/>
      <c r="C44" s="58"/>
      <c r="D44" s="87"/>
      <c r="E44" s="42">
        <v>32879.93</v>
      </c>
      <c r="F44" s="32" t="s">
        <v>97</v>
      </c>
      <c r="G44" s="74"/>
      <c r="H44" s="51"/>
      <c r="I44" s="54"/>
    </row>
    <row r="45" spans="1:10" ht="33.75" customHeight="1" x14ac:dyDescent="0.25">
      <c r="A45" s="67" t="s">
        <v>99</v>
      </c>
      <c r="B45" s="77" t="s">
        <v>95</v>
      </c>
      <c r="C45" s="78" t="s">
        <v>67</v>
      </c>
      <c r="D45" s="83" t="s">
        <v>39</v>
      </c>
      <c r="E45" s="40">
        <v>23544</v>
      </c>
      <c r="F45" s="73" t="s">
        <v>90</v>
      </c>
      <c r="G45" s="73" t="s">
        <v>94</v>
      </c>
      <c r="H45" s="52">
        <v>41639</v>
      </c>
      <c r="I45" s="59">
        <v>29430</v>
      </c>
      <c r="J45" s="28"/>
    </row>
    <row r="46" spans="1:10" ht="28.5" customHeight="1" thickBot="1" x14ac:dyDescent="0.3">
      <c r="A46" s="67"/>
      <c r="B46" s="77"/>
      <c r="C46" s="78"/>
      <c r="D46" s="83"/>
      <c r="E46" s="31">
        <v>29430</v>
      </c>
      <c r="F46" s="91"/>
      <c r="G46" s="73"/>
      <c r="H46" s="91"/>
      <c r="I46" s="59"/>
    </row>
    <row r="47" spans="1:10" ht="28.5" customHeight="1" x14ac:dyDescent="0.25">
      <c r="A47" s="64" t="s">
        <v>102</v>
      </c>
      <c r="B47" s="75" t="s">
        <v>101</v>
      </c>
      <c r="C47" s="80" t="s">
        <v>103</v>
      </c>
      <c r="D47" s="48" t="s">
        <v>126</v>
      </c>
      <c r="E47" s="41">
        <v>9089.2800000000007</v>
      </c>
      <c r="F47" s="72" t="s">
        <v>104</v>
      </c>
      <c r="G47" s="75" t="s">
        <v>100</v>
      </c>
      <c r="H47" s="50">
        <v>41639</v>
      </c>
      <c r="I47" s="53">
        <v>11361.6</v>
      </c>
    </row>
    <row r="48" spans="1:10" ht="30.75" customHeight="1" thickBot="1" x14ac:dyDescent="0.3">
      <c r="A48" s="65"/>
      <c r="B48" s="76"/>
      <c r="C48" s="81"/>
      <c r="D48" s="49"/>
      <c r="E48" s="42">
        <f>E47*1.25</f>
        <v>11361.6</v>
      </c>
      <c r="F48" s="66"/>
      <c r="G48" s="76"/>
      <c r="H48" s="66"/>
      <c r="I48" s="54"/>
    </row>
    <row r="49" spans="1:10" ht="28.5" customHeight="1" x14ac:dyDescent="0.25">
      <c r="A49" s="67" t="s">
        <v>107</v>
      </c>
      <c r="B49" s="77" t="s">
        <v>106</v>
      </c>
      <c r="C49" s="82" t="s">
        <v>67</v>
      </c>
      <c r="D49" s="83" t="s">
        <v>39</v>
      </c>
      <c r="E49" s="40">
        <v>53255</v>
      </c>
      <c r="F49" s="30">
        <v>41571</v>
      </c>
      <c r="G49" s="77" t="s">
        <v>105</v>
      </c>
      <c r="H49" s="52">
        <v>41603</v>
      </c>
      <c r="I49" s="59">
        <v>66568.75</v>
      </c>
    </row>
    <row r="50" spans="1:10" ht="28.5" customHeight="1" thickBot="1" x14ac:dyDescent="0.3">
      <c r="A50" s="67"/>
      <c r="B50" s="77"/>
      <c r="C50" s="82"/>
      <c r="D50" s="83"/>
      <c r="E50" s="31">
        <f>E49*1.25</f>
        <v>66568.75</v>
      </c>
      <c r="F50" s="36" t="s">
        <v>74</v>
      </c>
      <c r="G50" s="77"/>
      <c r="H50" s="52"/>
      <c r="I50" s="59"/>
    </row>
    <row r="51" spans="1:10" ht="21.75" customHeight="1" x14ac:dyDescent="0.25">
      <c r="A51" s="64" t="s">
        <v>113</v>
      </c>
      <c r="B51" s="75" t="s">
        <v>108</v>
      </c>
      <c r="C51" s="84" t="s">
        <v>67</v>
      </c>
      <c r="D51" s="86" t="s">
        <v>39</v>
      </c>
      <c r="E51" s="41">
        <v>38270</v>
      </c>
      <c r="F51" s="46">
        <v>41617</v>
      </c>
      <c r="G51" s="75" t="s">
        <v>109</v>
      </c>
      <c r="H51" s="50">
        <v>41631</v>
      </c>
      <c r="I51" s="53">
        <v>47837.5</v>
      </c>
    </row>
    <row r="52" spans="1:10" ht="20.25" customHeight="1" thickBot="1" x14ac:dyDescent="0.3">
      <c r="A52" s="65"/>
      <c r="B52" s="76"/>
      <c r="C52" s="85"/>
      <c r="D52" s="87"/>
      <c r="E52" s="42">
        <v>47837.5</v>
      </c>
      <c r="F52" s="37" t="s">
        <v>110</v>
      </c>
      <c r="G52" s="76"/>
      <c r="H52" s="51"/>
      <c r="I52" s="54"/>
    </row>
    <row r="53" spans="1:10" ht="28.5" customHeight="1" x14ac:dyDescent="0.25">
      <c r="A53" s="67" t="s">
        <v>114</v>
      </c>
      <c r="B53" s="77" t="s">
        <v>112</v>
      </c>
      <c r="C53" s="78" t="s">
        <v>67</v>
      </c>
      <c r="D53" s="83" t="s">
        <v>39</v>
      </c>
      <c r="E53" s="40">
        <v>21359.5</v>
      </c>
      <c r="F53" s="88" t="s">
        <v>90</v>
      </c>
      <c r="G53" s="77" t="s">
        <v>111</v>
      </c>
      <c r="H53" s="52">
        <v>41639</v>
      </c>
      <c r="I53" s="59">
        <v>26699.37</v>
      </c>
      <c r="J53" s="89"/>
    </row>
    <row r="54" spans="1:10" ht="27.75" customHeight="1" thickBot="1" x14ac:dyDescent="0.3">
      <c r="A54" s="67"/>
      <c r="B54" s="77"/>
      <c r="C54" s="78"/>
      <c r="D54" s="83"/>
      <c r="E54" s="31">
        <v>26699.37</v>
      </c>
      <c r="F54" s="88"/>
      <c r="G54" s="77"/>
      <c r="H54" s="52"/>
      <c r="I54" s="59"/>
      <c r="J54" s="90"/>
    </row>
    <row r="55" spans="1:10" ht="28.5" customHeight="1" x14ac:dyDescent="0.25">
      <c r="A55" s="64" t="s">
        <v>117</v>
      </c>
      <c r="B55" s="75" t="s">
        <v>115</v>
      </c>
      <c r="C55" s="80" t="s">
        <v>116</v>
      </c>
      <c r="D55" s="48" t="s">
        <v>126</v>
      </c>
      <c r="E55" s="41">
        <v>16410.8</v>
      </c>
      <c r="F55" s="46">
        <v>40436</v>
      </c>
      <c r="G55" s="72" t="s">
        <v>118</v>
      </c>
      <c r="H55" s="72" t="s">
        <v>119</v>
      </c>
      <c r="I55" s="53">
        <v>20513.5</v>
      </c>
    </row>
    <row r="56" spans="1:10" ht="44.25" customHeight="1" thickBot="1" x14ac:dyDescent="0.3">
      <c r="A56" s="65"/>
      <c r="B56" s="76"/>
      <c r="C56" s="81"/>
      <c r="D56" s="49"/>
      <c r="E56" s="42">
        <v>20513.5</v>
      </c>
      <c r="F56" s="37" t="s">
        <v>32</v>
      </c>
      <c r="G56" s="74"/>
      <c r="H56" s="74"/>
      <c r="I56" s="54"/>
    </row>
    <row r="57" spans="1:10" ht="25.5" customHeight="1" x14ac:dyDescent="0.25">
      <c r="A57" s="64" t="s">
        <v>123</v>
      </c>
      <c r="B57" s="75" t="s">
        <v>120</v>
      </c>
      <c r="C57" s="80" t="s">
        <v>121</v>
      </c>
      <c r="D57" s="48" t="s">
        <v>126</v>
      </c>
      <c r="E57" s="41">
        <v>104540.32</v>
      </c>
      <c r="F57" s="46">
        <v>40562</v>
      </c>
      <c r="G57" s="72" t="s">
        <v>122</v>
      </c>
      <c r="H57" s="50">
        <v>42023</v>
      </c>
      <c r="I57" s="53">
        <v>130675.4</v>
      </c>
    </row>
    <row r="58" spans="1:10" ht="37.5" customHeight="1" thickBot="1" x14ac:dyDescent="0.3">
      <c r="A58" s="65"/>
      <c r="B58" s="76"/>
      <c r="C58" s="81"/>
      <c r="D58" s="49"/>
      <c r="E58" s="42">
        <f>E57*1.25</f>
        <v>130675.40000000001</v>
      </c>
      <c r="F58" s="37" t="s">
        <v>13</v>
      </c>
      <c r="G58" s="74"/>
      <c r="H58" s="51"/>
      <c r="I58" s="54"/>
    </row>
    <row r="59" spans="1:10" ht="29.25" customHeight="1" x14ac:dyDescent="0.25">
      <c r="A59" s="64" t="s">
        <v>131</v>
      </c>
      <c r="B59" s="75" t="s">
        <v>129</v>
      </c>
      <c r="C59" s="57" t="s">
        <v>67</v>
      </c>
      <c r="D59" s="55" t="s">
        <v>39</v>
      </c>
      <c r="E59" s="41">
        <v>69132.5</v>
      </c>
      <c r="F59" s="46">
        <v>41561</v>
      </c>
      <c r="G59" s="72" t="s">
        <v>128</v>
      </c>
      <c r="H59" s="50">
        <v>41593</v>
      </c>
      <c r="I59" s="53">
        <v>86415.63</v>
      </c>
    </row>
    <row r="60" spans="1:10" ht="21" customHeight="1" thickBot="1" x14ac:dyDescent="0.3">
      <c r="A60" s="65"/>
      <c r="B60" s="76"/>
      <c r="C60" s="58"/>
      <c r="D60" s="56"/>
      <c r="E60" s="42">
        <v>86415.63</v>
      </c>
      <c r="F60" s="37" t="s">
        <v>74</v>
      </c>
      <c r="G60" s="74"/>
      <c r="H60" s="51"/>
      <c r="I60" s="54"/>
    </row>
    <row r="61" spans="1:10" ht="29.25" customHeight="1" x14ac:dyDescent="0.25">
      <c r="A61" s="67" t="s">
        <v>132</v>
      </c>
      <c r="B61" s="77" t="s">
        <v>130</v>
      </c>
      <c r="C61" s="78" t="s">
        <v>67</v>
      </c>
      <c r="D61" s="79" t="s">
        <v>39</v>
      </c>
      <c r="E61" s="40">
        <v>7366.8</v>
      </c>
      <c r="F61" s="30">
        <v>41561</v>
      </c>
      <c r="G61" s="73" t="s">
        <v>128</v>
      </c>
      <c r="H61" s="52">
        <v>41593</v>
      </c>
      <c r="I61" s="59">
        <v>9208.5</v>
      </c>
    </row>
    <row r="62" spans="1:10" ht="21" customHeight="1" thickBot="1" x14ac:dyDescent="0.3">
      <c r="A62" s="67"/>
      <c r="B62" s="77"/>
      <c r="C62" s="78"/>
      <c r="D62" s="79"/>
      <c r="E62" s="31">
        <f>E61*1.25</f>
        <v>9208.5</v>
      </c>
      <c r="F62" s="36" t="s">
        <v>74</v>
      </c>
      <c r="G62" s="73"/>
      <c r="H62" s="52"/>
      <c r="I62" s="59"/>
    </row>
    <row r="63" spans="1:10" ht="26.25" customHeight="1" x14ac:dyDescent="0.25">
      <c r="A63" s="64" t="s">
        <v>135</v>
      </c>
      <c r="B63" s="48" t="s">
        <v>134</v>
      </c>
      <c r="C63" s="57" t="s">
        <v>67</v>
      </c>
      <c r="D63" s="55" t="s">
        <v>39</v>
      </c>
      <c r="E63" s="41">
        <v>9756.85</v>
      </c>
      <c r="F63" s="62" t="s">
        <v>143</v>
      </c>
      <c r="G63" s="48" t="s">
        <v>133</v>
      </c>
      <c r="H63" s="50">
        <v>41639</v>
      </c>
      <c r="I63" s="53">
        <v>12196.06</v>
      </c>
    </row>
    <row r="64" spans="1:10" ht="21" customHeight="1" thickBot="1" x14ac:dyDescent="0.3">
      <c r="A64" s="65"/>
      <c r="B64" s="49"/>
      <c r="C64" s="58"/>
      <c r="D64" s="56"/>
      <c r="E64" s="42">
        <v>12195.06</v>
      </c>
      <c r="F64" s="63"/>
      <c r="G64" s="49"/>
      <c r="H64" s="66"/>
      <c r="I64" s="54"/>
    </row>
    <row r="65" spans="1:9" ht="23.25" customHeight="1" x14ac:dyDescent="0.25">
      <c r="A65" s="143" t="s">
        <v>138</v>
      </c>
      <c r="B65" s="60" t="s">
        <v>136</v>
      </c>
      <c r="C65" s="78" t="s">
        <v>67</v>
      </c>
      <c r="D65" s="79" t="s">
        <v>39</v>
      </c>
      <c r="E65" s="40">
        <v>54121</v>
      </c>
      <c r="F65" s="45">
        <v>41568</v>
      </c>
      <c r="G65" s="60" t="s">
        <v>137</v>
      </c>
      <c r="H65" s="52">
        <v>41577</v>
      </c>
      <c r="I65" s="59">
        <v>67651.25</v>
      </c>
    </row>
    <row r="66" spans="1:9" ht="26.25" customHeight="1" thickBot="1" x14ac:dyDescent="0.3">
      <c r="A66" s="144"/>
      <c r="B66" s="61"/>
      <c r="C66" s="78"/>
      <c r="D66" s="79"/>
      <c r="E66" s="31">
        <v>67651.25</v>
      </c>
      <c r="F66" s="34" t="s">
        <v>110</v>
      </c>
      <c r="G66" s="61"/>
      <c r="H66" s="52"/>
      <c r="I66" s="59"/>
    </row>
    <row r="67" spans="1:9" ht="24.75" customHeight="1" x14ac:dyDescent="0.25">
      <c r="A67" s="64" t="s">
        <v>140</v>
      </c>
      <c r="B67" s="48" t="s">
        <v>139</v>
      </c>
      <c r="C67" s="57" t="s">
        <v>67</v>
      </c>
      <c r="D67" s="55" t="s">
        <v>39</v>
      </c>
      <c r="E67" s="41">
        <v>26775</v>
      </c>
      <c r="F67" s="43">
        <v>41597</v>
      </c>
      <c r="G67" s="48" t="s">
        <v>137</v>
      </c>
      <c r="H67" s="50">
        <v>41603</v>
      </c>
      <c r="I67" s="53">
        <v>33468.75</v>
      </c>
    </row>
    <row r="68" spans="1:9" ht="23.25" customHeight="1" thickBot="1" x14ac:dyDescent="0.3">
      <c r="A68" s="65"/>
      <c r="B68" s="49"/>
      <c r="C68" s="58"/>
      <c r="D68" s="56"/>
      <c r="E68" s="42">
        <v>33468.75</v>
      </c>
      <c r="F68" s="32" t="s">
        <v>110</v>
      </c>
      <c r="G68" s="49"/>
      <c r="H68" s="51"/>
      <c r="I68" s="54"/>
    </row>
    <row r="69" spans="1:9" ht="24.75" customHeight="1" x14ac:dyDescent="0.25">
      <c r="A69" s="102" t="s">
        <v>141</v>
      </c>
      <c r="B69" s="48" t="s">
        <v>142</v>
      </c>
      <c r="C69" s="57" t="s">
        <v>67</v>
      </c>
      <c r="D69" s="55" t="s">
        <v>39</v>
      </c>
      <c r="E69" s="41">
        <v>13985</v>
      </c>
      <c r="F69" s="47">
        <v>41603</v>
      </c>
      <c r="G69" s="48" t="s">
        <v>137</v>
      </c>
      <c r="H69" s="50">
        <v>41607</v>
      </c>
      <c r="I69" s="53">
        <v>17481.25</v>
      </c>
    </row>
    <row r="70" spans="1:9" ht="27.75" customHeight="1" thickBot="1" x14ac:dyDescent="0.3">
      <c r="A70" s="103"/>
      <c r="B70" s="49"/>
      <c r="C70" s="58"/>
      <c r="D70" s="56"/>
      <c r="E70" s="42">
        <v>17481.25</v>
      </c>
      <c r="F70" s="38" t="s">
        <v>41</v>
      </c>
      <c r="G70" s="49"/>
      <c r="H70" s="51"/>
      <c r="I70" s="54"/>
    </row>
  </sheetData>
  <mergeCells count="242">
    <mergeCell ref="B69:B70"/>
    <mergeCell ref="C69:C70"/>
    <mergeCell ref="D69:D70"/>
    <mergeCell ref="G69:G70"/>
    <mergeCell ref="H69:H70"/>
    <mergeCell ref="I69:I70"/>
    <mergeCell ref="A69:A70"/>
    <mergeCell ref="A65:A66"/>
    <mergeCell ref="C65:C66"/>
    <mergeCell ref="D65:D66"/>
    <mergeCell ref="G67:G68"/>
    <mergeCell ref="C67:C68"/>
    <mergeCell ref="D67:D68"/>
    <mergeCell ref="I67:I68"/>
    <mergeCell ref="H67:H68"/>
    <mergeCell ref="H65:H66"/>
    <mergeCell ref="A67:A68"/>
    <mergeCell ref="B65:B66"/>
    <mergeCell ref="B67:B68"/>
    <mergeCell ref="A47:A48"/>
    <mergeCell ref="H23:H24"/>
    <mergeCell ref="I23:I24"/>
    <mergeCell ref="C37:C38"/>
    <mergeCell ref="D37:D38"/>
    <mergeCell ref="G23:G24"/>
    <mergeCell ref="B27:B28"/>
    <mergeCell ref="A27:A28"/>
    <mergeCell ref="C27:C28"/>
    <mergeCell ref="D27:D28"/>
    <mergeCell ref="G27:G28"/>
    <mergeCell ref="B23:B24"/>
    <mergeCell ref="C23:C24"/>
    <mergeCell ref="D23:D24"/>
    <mergeCell ref="A23:A24"/>
    <mergeCell ref="F23:F24"/>
    <mergeCell ref="G25:G26"/>
    <mergeCell ref="B25:B26"/>
    <mergeCell ref="C25:C26"/>
    <mergeCell ref="D25:D26"/>
    <mergeCell ref="H35:H36"/>
    <mergeCell ref="A37:A38"/>
    <mergeCell ref="A25:A26"/>
    <mergeCell ref="G35:G36"/>
    <mergeCell ref="I19:I20"/>
    <mergeCell ref="I21:I22"/>
    <mergeCell ref="H19:H20"/>
    <mergeCell ref="D19:D20"/>
    <mergeCell ref="G19:G20"/>
    <mergeCell ref="I17:I18"/>
    <mergeCell ref="D21:D22"/>
    <mergeCell ref="F21:F22"/>
    <mergeCell ref="D17:D18"/>
    <mergeCell ref="G17:G18"/>
    <mergeCell ref="H17:H18"/>
    <mergeCell ref="G21:G22"/>
    <mergeCell ref="H21:H22"/>
    <mergeCell ref="A5:A6"/>
    <mergeCell ref="A21:A22"/>
    <mergeCell ref="B21:B22"/>
    <mergeCell ref="C21:C22"/>
    <mergeCell ref="A19:A20"/>
    <mergeCell ref="A17:A18"/>
    <mergeCell ref="B17:B18"/>
    <mergeCell ref="C17:C18"/>
    <mergeCell ref="B19:B20"/>
    <mergeCell ref="C19:C20"/>
    <mergeCell ref="A11:A12"/>
    <mergeCell ref="A7:A8"/>
    <mergeCell ref="A9:A10"/>
    <mergeCell ref="A13:A16"/>
    <mergeCell ref="I5:I6"/>
    <mergeCell ref="C13:C14"/>
    <mergeCell ref="G5:G6"/>
    <mergeCell ref="B7:B8"/>
    <mergeCell ref="D5:D6"/>
    <mergeCell ref="G11:G12"/>
    <mergeCell ref="C7:C8"/>
    <mergeCell ref="H5:H6"/>
    <mergeCell ref="H13:H14"/>
    <mergeCell ref="I13:I14"/>
    <mergeCell ref="I9:I10"/>
    <mergeCell ref="I11:I12"/>
    <mergeCell ref="H9:H10"/>
    <mergeCell ref="H11:H12"/>
    <mergeCell ref="I7:I8"/>
    <mergeCell ref="H7:H8"/>
    <mergeCell ref="B1:G1"/>
    <mergeCell ref="B3:G3"/>
    <mergeCell ref="B5:B6"/>
    <mergeCell ref="G13:G14"/>
    <mergeCell ref="C5:C6"/>
    <mergeCell ref="B11:B12"/>
    <mergeCell ref="C11:C12"/>
    <mergeCell ref="D11:D12"/>
    <mergeCell ref="B9:B10"/>
    <mergeCell ref="C9:C10"/>
    <mergeCell ref="G7:G8"/>
    <mergeCell ref="D9:D10"/>
    <mergeCell ref="G9:G10"/>
    <mergeCell ref="D7:D8"/>
    <mergeCell ref="B13:B16"/>
    <mergeCell ref="C15:C16"/>
    <mergeCell ref="G15:G16"/>
    <mergeCell ref="B35:B36"/>
    <mergeCell ref="A35:A36"/>
    <mergeCell ref="D35:D36"/>
    <mergeCell ref="C35:C36"/>
    <mergeCell ref="D33:D34"/>
    <mergeCell ref="B37:B38"/>
    <mergeCell ref="F29:F30"/>
    <mergeCell ref="G29:G30"/>
    <mergeCell ref="C29:C30"/>
    <mergeCell ref="D29:D30"/>
    <mergeCell ref="B31:B32"/>
    <mergeCell ref="C31:C32"/>
    <mergeCell ref="D31:D32"/>
    <mergeCell ref="A31:A32"/>
    <mergeCell ref="B33:B34"/>
    <mergeCell ref="C33:C34"/>
    <mergeCell ref="A33:A34"/>
    <mergeCell ref="A39:A40"/>
    <mergeCell ref="B41:B42"/>
    <mergeCell ref="C41:C42"/>
    <mergeCell ref="I25:I26"/>
    <mergeCell ref="F25:F26"/>
    <mergeCell ref="H25:H26"/>
    <mergeCell ref="H29:H30"/>
    <mergeCell ref="I29:I30"/>
    <mergeCell ref="H31:H32"/>
    <mergeCell ref="I31:I32"/>
    <mergeCell ref="H33:H34"/>
    <mergeCell ref="I33:I34"/>
    <mergeCell ref="H27:H28"/>
    <mergeCell ref="I27:I28"/>
    <mergeCell ref="I35:I36"/>
    <mergeCell ref="G37:G38"/>
    <mergeCell ref="H37:H38"/>
    <mergeCell ref="I37:I38"/>
    <mergeCell ref="A29:A30"/>
    <mergeCell ref="F33:F34"/>
    <mergeCell ref="G33:G34"/>
    <mergeCell ref="G31:G32"/>
    <mergeCell ref="B29:B30"/>
    <mergeCell ref="F31:F32"/>
    <mergeCell ref="H43:H44"/>
    <mergeCell ref="I43:I44"/>
    <mergeCell ref="I47:I48"/>
    <mergeCell ref="B47:B48"/>
    <mergeCell ref="G47:G48"/>
    <mergeCell ref="B39:B40"/>
    <mergeCell ref="C39:C40"/>
    <mergeCell ref="D39:D40"/>
    <mergeCell ref="G39:G40"/>
    <mergeCell ref="F39:F40"/>
    <mergeCell ref="I39:I40"/>
    <mergeCell ref="H39:H40"/>
    <mergeCell ref="D47:D48"/>
    <mergeCell ref="F47:F48"/>
    <mergeCell ref="H47:H48"/>
    <mergeCell ref="C47:C48"/>
    <mergeCell ref="H53:H54"/>
    <mergeCell ref="I53:I54"/>
    <mergeCell ref="F53:F54"/>
    <mergeCell ref="A51:A52"/>
    <mergeCell ref="A53:A54"/>
    <mergeCell ref="J53:J54"/>
    <mergeCell ref="A41:A42"/>
    <mergeCell ref="D41:D42"/>
    <mergeCell ref="G41:G42"/>
    <mergeCell ref="I41:I42"/>
    <mergeCell ref="G45:G46"/>
    <mergeCell ref="C45:C46"/>
    <mergeCell ref="B45:B46"/>
    <mergeCell ref="D45:D46"/>
    <mergeCell ref="I45:I46"/>
    <mergeCell ref="F45:F46"/>
    <mergeCell ref="H45:H46"/>
    <mergeCell ref="H41:H42"/>
    <mergeCell ref="A45:A46"/>
    <mergeCell ref="B43:B44"/>
    <mergeCell ref="C43:C44"/>
    <mergeCell ref="D43:D44"/>
    <mergeCell ref="G43:G44"/>
    <mergeCell ref="A43:A44"/>
    <mergeCell ref="B57:B58"/>
    <mergeCell ref="C57:C58"/>
    <mergeCell ref="D57:D58"/>
    <mergeCell ref="G57:G58"/>
    <mergeCell ref="H57:H58"/>
    <mergeCell ref="I57:I58"/>
    <mergeCell ref="A57:A58"/>
    <mergeCell ref="G49:G50"/>
    <mergeCell ref="B49:B50"/>
    <mergeCell ref="A49:A50"/>
    <mergeCell ref="C49:C50"/>
    <mergeCell ref="D49:D50"/>
    <mergeCell ref="H49:H50"/>
    <mergeCell ref="I49:I50"/>
    <mergeCell ref="G53:G54"/>
    <mergeCell ref="B53:B54"/>
    <mergeCell ref="C53:C54"/>
    <mergeCell ref="D53:D54"/>
    <mergeCell ref="B51:B52"/>
    <mergeCell ref="C51:C52"/>
    <mergeCell ref="D51:D52"/>
    <mergeCell ref="G51:G52"/>
    <mergeCell ref="H51:H52"/>
    <mergeCell ref="I51:I52"/>
    <mergeCell ref="A63:A64"/>
    <mergeCell ref="H63:H64"/>
    <mergeCell ref="A59:A60"/>
    <mergeCell ref="A61:A62"/>
    <mergeCell ref="H15:H16"/>
    <mergeCell ref="I15:I16"/>
    <mergeCell ref="D13:D16"/>
    <mergeCell ref="B59:B60"/>
    <mergeCell ref="C59:C60"/>
    <mergeCell ref="D59:D60"/>
    <mergeCell ref="G59:G60"/>
    <mergeCell ref="B61:B62"/>
    <mergeCell ref="G61:G62"/>
    <mergeCell ref="I59:I60"/>
    <mergeCell ref="I61:I62"/>
    <mergeCell ref="C61:C62"/>
    <mergeCell ref="D61:D62"/>
    <mergeCell ref="B55:B56"/>
    <mergeCell ref="C55:C56"/>
    <mergeCell ref="D55:D56"/>
    <mergeCell ref="A55:A56"/>
    <mergeCell ref="G55:G56"/>
    <mergeCell ref="H55:H56"/>
    <mergeCell ref="I55:I56"/>
    <mergeCell ref="B63:B64"/>
    <mergeCell ref="G63:G64"/>
    <mergeCell ref="H59:H60"/>
    <mergeCell ref="H61:H62"/>
    <mergeCell ref="I63:I64"/>
    <mergeCell ref="D63:D64"/>
    <mergeCell ref="C63:C64"/>
    <mergeCell ref="I65:I66"/>
    <mergeCell ref="G65:G66"/>
    <mergeCell ref="F63:F6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MINGORP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mvorih</dc:creator>
  <cp:lastModifiedBy>Danijela Ban</cp:lastModifiedBy>
  <cp:lastPrinted>2014-02-10T07:38:31Z</cp:lastPrinted>
  <dcterms:created xsi:type="dcterms:W3CDTF">2011-03-25T08:51:16Z</dcterms:created>
  <dcterms:modified xsi:type="dcterms:W3CDTF">2014-02-11T08:02:41Z</dcterms:modified>
</cp:coreProperties>
</file>