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I5" i="1"/>
  <c r="E32"/>
  <c r="E31"/>
  <c r="E8"/>
  <c r="I29"/>
  <c r="E30"/>
  <c r="E6"/>
  <c r="E10"/>
  <c r="E12"/>
  <c r="E16"/>
  <c r="E14"/>
  <c r="I19"/>
  <c r="E20"/>
  <c r="I21"/>
  <c r="E18"/>
  <c r="I31" l="1"/>
</calcChain>
</file>

<file path=xl/sharedStrings.xml><?xml version="1.0" encoding="utf-8"?>
<sst xmlns="http://schemas.openxmlformats.org/spreadsheetml/2006/main" count="124" uniqueCount="108">
  <si>
    <t>RED. 
BR</t>
  </si>
  <si>
    <t>OTVORENI</t>
  </si>
  <si>
    <t>PREGOVARAČKI 
POSTUPAK BEZ PRETHODNE OBJAVE</t>
  </si>
  <si>
    <t>1.</t>
  </si>
  <si>
    <t>2.</t>
  </si>
  <si>
    <t>3.</t>
  </si>
  <si>
    <t>4.</t>
  </si>
  <si>
    <t>5.</t>
  </si>
  <si>
    <t>6.</t>
  </si>
  <si>
    <t>7.</t>
  </si>
  <si>
    <t>04/2009/E-VV</t>
  </si>
  <si>
    <t>KONAČNI DATUM ISPORUKE ROBE, PRUŽANJA USLUGE ILI IZVOĐENJA RADOVA</t>
  </si>
  <si>
    <t>19.6.2009.</t>
  </si>
  <si>
    <t xml:space="preserve">OKVIRNI 
SPORAZUM 
</t>
  </si>
  <si>
    <t>4 godine</t>
  </si>
  <si>
    <t>nabava usluga prijevoza:
 a) rasutog tereta, b) paletizirane robe, c) žive stoke d) svježeg mesa (hladnjača), e) nafte i naftnih derivata.</t>
  </si>
  <si>
    <t>19.06.2013.</t>
  </si>
  <si>
    <t>mlijeko u prahu 26% m.m. (sprej), u količini od 151.000 kg</t>
  </si>
  <si>
    <t>01/2012/E-VV</t>
  </si>
  <si>
    <t>11.05.2012.</t>
  </si>
  <si>
    <t>30 DANA</t>
  </si>
  <si>
    <t xml:space="preserve">ZVEČEVO d.d., 34 000 Požega, Kralja Zvonimira 1 </t>
  </si>
  <si>
    <t>10.06.2012.</t>
  </si>
  <si>
    <t>02/2012/E-VV</t>
  </si>
  <si>
    <t>14.05.2012.</t>
  </si>
  <si>
    <t>14.06.2012</t>
  </si>
  <si>
    <t>PREDMET UGOVORA</t>
  </si>
  <si>
    <t>30.05.2012.
10 DANA</t>
  </si>
  <si>
    <t>02/2012/E-MV</t>
  </si>
  <si>
    <t>28.06.2012.</t>
  </si>
  <si>
    <t>8 DANA</t>
  </si>
  <si>
    <t>kupnja brašna T-550 glatko (pakiranje 1/1) u količini od 40.000 kg 
(HUMANITARNA POMOĆ)</t>
  </si>
  <si>
    <t>nabava tonera i tinti</t>
  </si>
  <si>
    <t>4/2010-A,  
4/2010-B, 4/2010-C, 4/2010-D, 4/2010-E</t>
  </si>
  <si>
    <t>27.02.2012.</t>
  </si>
  <si>
    <t>22.11.2012.</t>
  </si>
  <si>
    <t>NARODNE NOVINE, Ivana Šibla 1, 10 000  Zagreb</t>
  </si>
  <si>
    <t>8.</t>
  </si>
  <si>
    <t>nabava uredskog materijala</t>
  </si>
  <si>
    <t>6/2011-A,  
6/2011-B, 6/2011-C</t>
  </si>
  <si>
    <t>02.04.2012</t>
  </si>
  <si>
    <t>TIP ZAGREB d.o.o., Jadranska avenija b.b.</t>
  </si>
  <si>
    <r>
      <t>BELJETRANS d.o.o.</t>
    </r>
    <r>
      <rPr>
        <sz val="12"/>
        <rFont val="Arial"/>
        <family val="2"/>
        <charset val="238"/>
      </rPr>
      <t xml:space="preserve"> , </t>
    </r>
    <r>
      <rPr>
        <sz val="10"/>
        <rFont val="Arial"/>
        <family val="2"/>
        <charset val="238"/>
      </rPr>
      <t>za trgovinu i usluge, Darda ,  Industrijska zona bb,</t>
    </r>
    <r>
      <rPr>
        <sz val="12"/>
        <rFont val="Arial"/>
        <family val="2"/>
        <charset val="238"/>
      </rPr>
      <t xml:space="preserve"> </t>
    </r>
  </si>
  <si>
    <r>
      <t xml:space="preserve">mesni narezak (doručak) svinjski </t>
    </r>
    <r>
      <rPr>
        <sz val="10"/>
        <rFont val="Lucida Sans Unicode"/>
        <family val="2"/>
        <charset val="238"/>
      </rPr>
      <t>ā</t>
    </r>
    <r>
      <rPr>
        <sz val="10"/>
        <rFont val="Arial"/>
        <family val="2"/>
        <charset val="238"/>
      </rPr>
      <t xml:space="preserve"> 150 gr. (konzerva lim) u količini 85.000 kg</t>
    </r>
  </si>
  <si>
    <t>2 godine</t>
  </si>
  <si>
    <t>03/2012/E-MV</t>
  </si>
  <si>
    <t>9.</t>
  </si>
  <si>
    <t>izmjena stoalrije u skladištu Zabok</t>
  </si>
  <si>
    <t>01/2012/E-BN</t>
  </si>
  <si>
    <t>bagatelna nabava</t>
  </si>
  <si>
    <t>A.M. MRKONJIĆ d.o.o. - Velika Gorica</t>
  </si>
  <si>
    <t>06.07.2012.</t>
  </si>
  <si>
    <t>03.07.2012.</t>
  </si>
  <si>
    <t>kupnja suncokretovog ulja (1/1) u količini od 20.000 lit. PDV=10%
(HUMANITARNA POMOĆ)</t>
  </si>
  <si>
    <t>05.09.2012.</t>
  </si>
  <si>
    <t>10.</t>
  </si>
  <si>
    <t>11.</t>
  </si>
  <si>
    <t>12.</t>
  </si>
  <si>
    <t>13.</t>
  </si>
  <si>
    <t>nabava merkantilne pšenice u okvirnoj količini od 6.400.000 kg</t>
  </si>
  <si>
    <t>03/2012/E-VV</t>
  </si>
  <si>
    <t>PP ORAHOVICA d.d. Stjepana Mlakara 5, 
33515 Orahovica</t>
  </si>
  <si>
    <t>nabava merkantilnog kukuruza u okvirnoj količini od 4.300.000 kg</t>
  </si>
  <si>
    <t>04/2012/E-VV</t>
  </si>
  <si>
    <t>30 dana</t>
  </si>
  <si>
    <t xml:space="preserve">IZNOS SKLOPLJ. UGOVORA ILI
OKV. SPORAZUMA  (KN)
-bez PDV-a
- s PDV-om
</t>
  </si>
  <si>
    <t>boce su pakirane 
u kartonima po 15 kom</t>
  </si>
  <si>
    <t>NAZIV 
PONUDITELJA 
S KOJIMA JE SKLOPLJEN 
UGOVOR</t>
  </si>
  <si>
    <t>DATUM SKLAPANJA I ROK NA KOJI JE SKLOPLJEN UGOVOR 
O JN ILI OS</t>
  </si>
  <si>
    <t>VRSTA 
PROVEDENOG POSTUPKA 
JAVNE NABAVE</t>
  </si>
  <si>
    <t>22.10.2012.</t>
  </si>
  <si>
    <r>
      <t>01/2012/E-MV</t>
    </r>
    <r>
      <rPr>
        <b/>
        <sz val="11"/>
        <rFont val="Arial"/>
        <family val="2"/>
        <charset val="238"/>
      </rPr>
      <t xml:space="preserve"> </t>
    </r>
  </si>
  <si>
    <r>
      <t>FORSET d.o.o</t>
    </r>
    <r>
      <rPr>
        <sz val="11"/>
        <rFont val="Arial"/>
        <family val="2"/>
        <charset val="238"/>
      </rPr>
      <t>. za trgovinu i usluge, 10000 Zagreb, D. Bazjanca 13</t>
    </r>
    <r>
      <rPr>
        <b/>
        <sz val="11"/>
        <rFont val="Arial"/>
        <family val="2"/>
        <charset val="238"/>
      </rPr>
      <t xml:space="preserve"> </t>
    </r>
  </si>
  <si>
    <r>
      <t>GRANOLIO d.d.</t>
    </r>
    <r>
      <rPr>
        <sz val="12"/>
        <rFont val="Arial"/>
        <family val="2"/>
        <charset val="238"/>
      </rPr>
      <t xml:space="preserve"> , </t>
    </r>
    <r>
      <rPr>
        <sz val="10"/>
        <rFont val="Arial"/>
        <family val="2"/>
        <charset val="238"/>
      </rPr>
      <t xml:space="preserve">10 000 Zagreb, Budmanijeva 5 </t>
    </r>
    <r>
      <rPr>
        <sz val="12"/>
        <rFont val="Arial"/>
        <family val="2"/>
        <charset val="238"/>
      </rPr>
      <t xml:space="preserve"> </t>
    </r>
  </si>
  <si>
    <r>
      <t>ZVIJEZDA d.d.</t>
    </r>
    <r>
      <rPr>
        <sz val="11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 xml:space="preserve">10 000 Zagreb, Ulica Marijana Čavića 1 </t>
    </r>
  </si>
  <si>
    <t>premještanje centrale vatrodojavnog sustava u Splitu</t>
  </si>
  <si>
    <t xml:space="preserve">PREDMET: - REGISTAR UGOVORA O JAVNOJ NABAVI I OKVIRNIH SPORAZUMA OD 01.01. - 31.12. 2012. GODINE
                     </t>
  </si>
  <si>
    <t>Zagreb, 31. prosinca 2012.</t>
  </si>
  <si>
    <t>03/2010/E-MV</t>
  </si>
  <si>
    <t>USLUGE IZ DODATKA II B</t>
  </si>
  <si>
    <t>31.1.2013.</t>
  </si>
  <si>
    <t>odvjetnik 
Vinko Knezović, Zagreb</t>
  </si>
  <si>
    <t>26.01.2011</t>
  </si>
  <si>
    <t>Usluge pružanja pravne pomoći</t>
  </si>
  <si>
    <t>KONAČNI IZNOS KOJI JE NARUČITELJ ISPLATIO NA TEMELJU UGOVORA O JN (OBRAZLOŽENJE UKOLIKO JE IZNOS VEĆI)</t>
  </si>
  <si>
    <t>SVEUKUPNO S PDV-om</t>
  </si>
  <si>
    <t>ukupno bez PDV-a</t>
  </si>
  <si>
    <t>ukupno s PDV-om</t>
  </si>
  <si>
    <t>02/2012/E-BN</t>
  </si>
  <si>
    <t>21.12.2012.</t>
  </si>
  <si>
    <t>narudžbe-
nica
20.7.2012.</t>
  </si>
  <si>
    <t>45 dana</t>
  </si>
  <si>
    <t>Tehnomobil d.o.o., podružnica Split, Ruđera Boškovića 7</t>
  </si>
  <si>
    <r>
      <t xml:space="preserve">GAVRILOVIĆ  d.o.o. </t>
    </r>
    <r>
      <rPr>
        <sz val="12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Gavrilovićev trg 1, 44250 Petrinja</t>
    </r>
  </si>
  <si>
    <t>adapt. ured. prostor. u poslovn. kompl. – objekt sjever (II.kat) u Ulici g.  Vukovara 78, za potrebe preseljenja Ravnateljstva za robne zalihe</t>
  </si>
  <si>
    <t>MINISTARSTVO GOSPODARSTVA - RAVNATELJSTVO ZA ROBNE ZALIHE</t>
  </si>
  <si>
    <t xml:space="preserve"> Ivo Milatić, dipl. oec.</t>
  </si>
  <si>
    <t>POMOĆNIK  MINISTRA</t>
  </si>
  <si>
    <t>1.EVIDENC. BR. NABAVE
2.BROJ OBJAVE</t>
  </si>
  <si>
    <t>N-02-V-119262
-080409</t>
  </si>
  <si>
    <t>2012/S 002-
0003509</t>
  </si>
  <si>
    <t>2012/S 002-
0004534</t>
  </si>
  <si>
    <t>2012/S 003-0026449</t>
  </si>
  <si>
    <t>2012/S 002-0057379</t>
  </si>
  <si>
    <t>2012/S 003-0075686</t>
  </si>
  <si>
    <t>N-17-M-104795-070211
-080409</t>
  </si>
  <si>
    <t>KLASA: 406-01/13-04/01</t>
  </si>
  <si>
    <t>URBROJ: 526-07-02/3-13-1</t>
  </si>
</sst>
</file>

<file path=xl/styles.xml><?xml version="1.0" encoding="utf-8"?>
<styleSheet xmlns="http://schemas.openxmlformats.org/spreadsheetml/2006/main">
  <numFmts count="1">
    <numFmt numFmtId="43" formatCode="_-* #,##0.00\ _k_n_-;\-* #,##0.00\ _k_n_-;_-* &quot;-&quot;??\ _k_n_-;_-@_-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Lucida Sans Unicod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10" xfId="0" applyFont="1" applyBorder="1"/>
    <xf numFmtId="0" fontId="3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3" fontId="0" fillId="0" borderId="0" xfId="0" applyNumberFormat="1"/>
    <xf numFmtId="0" fontId="5" fillId="0" borderId="8" xfId="0" applyFont="1" applyBorder="1" applyAlignment="1">
      <alignment vertical="center" wrapText="1"/>
    </xf>
    <xf numFmtId="43" fontId="2" fillId="0" borderId="3" xfId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43" fontId="2" fillId="0" borderId="15" xfId="1" applyFont="1" applyBorder="1" applyAlignment="1">
      <alignment vertical="center"/>
    </xf>
    <xf numFmtId="43" fontId="2" fillId="0" borderId="18" xfId="1" applyFont="1" applyBorder="1" applyAlignment="1">
      <alignment horizontal="center" vertical="center"/>
    </xf>
    <xf numFmtId="43" fontId="2" fillId="0" borderId="22" xfId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43" fontId="2" fillId="0" borderId="15" xfId="1" applyFont="1" applyBorder="1" applyAlignment="1">
      <alignment horizontal="center" vertical="center"/>
    </xf>
    <xf numFmtId="14" fontId="2" fillId="0" borderId="15" xfId="1" applyNumberFormat="1" applyFont="1" applyBorder="1" applyAlignment="1">
      <alignment horizontal="center" vertical="center" wrapText="1"/>
    </xf>
    <xf numFmtId="14" fontId="2" fillId="0" borderId="19" xfId="1" applyNumberFormat="1" applyFont="1" applyBorder="1" applyAlignment="1">
      <alignment horizontal="center" vertical="center" wrapText="1"/>
    </xf>
    <xf numFmtId="43" fontId="12" fillId="0" borderId="18" xfId="1" applyFont="1" applyBorder="1" applyAlignment="1">
      <alignment vertical="center"/>
    </xf>
    <xf numFmtId="43" fontId="12" fillId="0" borderId="19" xfId="1" applyFont="1" applyBorder="1" applyAlignment="1">
      <alignment horizontal="center" vertical="center"/>
    </xf>
    <xf numFmtId="43" fontId="12" fillId="0" borderId="18" xfId="1" applyFont="1" applyBorder="1" applyAlignment="1">
      <alignment horizontal="center" vertical="center"/>
    </xf>
    <xf numFmtId="4" fontId="12" fillId="0" borderId="7" xfId="0" applyNumberFormat="1" applyFont="1" applyBorder="1" applyAlignment="1">
      <alignment horizontal="center" vertical="center"/>
    </xf>
    <xf numFmtId="14" fontId="2" fillId="0" borderId="28" xfId="1" applyNumberFormat="1" applyFont="1" applyBorder="1" applyAlignment="1">
      <alignment horizontal="center" vertical="center" wrapText="1"/>
    </xf>
    <xf numFmtId="43" fontId="12" fillId="0" borderId="3" xfId="1" applyFont="1" applyBorder="1" applyAlignment="1">
      <alignment vertical="center"/>
    </xf>
    <xf numFmtId="0" fontId="0" fillId="0" borderId="8" xfId="0" applyBorder="1"/>
    <xf numFmtId="43" fontId="2" fillId="0" borderId="25" xfId="1" applyFont="1" applyBorder="1" applyAlignment="1">
      <alignment vertical="center"/>
    </xf>
    <xf numFmtId="43" fontId="12" fillId="0" borderId="29" xfId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14" fontId="2" fillId="0" borderId="18" xfId="1" applyNumberFormat="1" applyFont="1" applyBorder="1" applyAlignment="1">
      <alignment horizontal="center" vertical="center" wrapText="1"/>
    </xf>
    <xf numFmtId="43" fontId="8" fillId="3" borderId="8" xfId="0" applyNumberFormat="1" applyFont="1" applyFill="1" applyBorder="1" applyAlignment="1">
      <alignment vertical="center"/>
    </xf>
    <xf numFmtId="14" fontId="2" fillId="0" borderId="3" xfId="1" applyNumberFormat="1" applyFont="1" applyBorder="1" applyAlignment="1">
      <alignment horizontal="center" vertical="center" wrapText="1"/>
    </xf>
    <xf numFmtId="43" fontId="12" fillId="0" borderId="15" xfId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3" fontId="8" fillId="3" borderId="0" xfId="0" applyNumberFormat="1" applyFont="1" applyFill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43" fontId="8" fillId="3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18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/>
    </xf>
    <xf numFmtId="4" fontId="12" fillId="0" borderId="2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3" fontId="8" fillId="3" borderId="2" xfId="1" applyNumberFormat="1" applyFont="1" applyFill="1" applyBorder="1" applyAlignment="1">
      <alignment horizontal="center" vertical="center"/>
    </xf>
    <xf numFmtId="43" fontId="8" fillId="3" borderId="8" xfId="1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" fontId="12" fillId="0" borderId="16" xfId="0" applyNumberFormat="1" applyFont="1" applyBorder="1" applyAlignment="1">
      <alignment horizontal="center" vertical="center"/>
    </xf>
    <xf numFmtId="4" fontId="12" fillId="0" borderId="20" xfId="0" applyNumberFormat="1" applyFont="1" applyBorder="1" applyAlignment="1">
      <alignment horizontal="center" vertical="center"/>
    </xf>
    <xf numFmtId="43" fontId="12" fillId="0" borderId="7" xfId="1" applyFont="1" applyBorder="1" applyAlignment="1">
      <alignment horizontal="center" vertical="center"/>
    </xf>
    <xf numFmtId="43" fontId="12" fillId="0" borderId="21" xfId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 wrapText="1"/>
    </xf>
    <xf numFmtId="43" fontId="2" fillId="0" borderId="18" xfId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/>
    <xf numFmtId="0" fontId="2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7" xfId="0" applyFont="1" applyBorder="1"/>
    <xf numFmtId="0" fontId="5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4" fontId="12" fillId="0" borderId="7" xfId="1" applyNumberFormat="1" applyFont="1" applyBorder="1" applyAlignment="1">
      <alignment horizontal="center" vertical="center"/>
    </xf>
    <xf numFmtId="0" fontId="12" fillId="0" borderId="21" xfId="0" applyNumberFormat="1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0" xfId="0" applyFont="1"/>
  </cellXfs>
  <cellStyles count="2">
    <cellStyle name="Obično" xfId="0" builtinId="0"/>
    <cellStyle name="Zarez" xfId="1" builtinId="3"/>
  </cellStyles>
  <dxfs count="0"/>
  <tableStyles count="0" defaultTableStyle="TableStyleMedium9" defaultPivotStyle="PivotStyleLight16"/>
  <colors>
    <mruColors>
      <color rgb="FFCCFFFF"/>
      <color rgb="FF99CCF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topLeftCell="A29" workbookViewId="0">
      <selection activeCell="I38" sqref="I38"/>
    </sheetView>
  </sheetViews>
  <sheetFormatPr defaultRowHeight="15"/>
  <cols>
    <col min="1" max="1" width="5.140625" style="1" customWidth="1"/>
    <col min="2" max="2" width="24.28515625" customWidth="1"/>
    <col min="3" max="3" width="12.5703125" customWidth="1"/>
    <col min="4" max="4" width="13.85546875" customWidth="1"/>
    <col min="5" max="5" width="16.85546875" bestFit="1" customWidth="1"/>
    <col min="6" max="6" width="12.140625" customWidth="1"/>
    <col min="7" max="7" width="16.7109375" customWidth="1"/>
    <col min="8" max="8" width="11.85546875" customWidth="1"/>
    <col min="9" max="9" width="16.85546875" customWidth="1"/>
  </cols>
  <sheetData>
    <row r="1" spans="1:9" ht="20.25" customHeight="1">
      <c r="A1" s="2"/>
      <c r="B1" s="102" t="s">
        <v>95</v>
      </c>
      <c r="C1" s="102"/>
      <c r="D1" s="102"/>
      <c r="E1" s="102"/>
      <c r="F1" s="102"/>
      <c r="G1" s="102"/>
      <c r="H1" s="3"/>
      <c r="I1" s="4"/>
    </row>
    <row r="2" spans="1:9" ht="18" customHeight="1">
      <c r="A2" s="5"/>
      <c r="B2" s="6" t="s">
        <v>77</v>
      </c>
      <c r="C2" s="6"/>
      <c r="D2" s="6"/>
      <c r="E2" s="6"/>
      <c r="F2" s="6"/>
      <c r="G2" s="6"/>
      <c r="H2" s="7"/>
      <c r="I2" s="8"/>
    </row>
    <row r="3" spans="1:9" ht="23.25" customHeight="1" thickBot="1">
      <c r="A3" s="5"/>
      <c r="B3" s="108" t="s">
        <v>76</v>
      </c>
      <c r="C3" s="108"/>
      <c r="D3" s="108"/>
      <c r="E3" s="108"/>
      <c r="F3" s="108"/>
      <c r="G3" s="108"/>
      <c r="H3" s="7"/>
      <c r="I3" s="8"/>
    </row>
    <row r="4" spans="1:9" ht="123.75" customHeight="1" thickBot="1">
      <c r="A4" s="9" t="s">
        <v>0</v>
      </c>
      <c r="B4" s="10" t="s">
        <v>26</v>
      </c>
      <c r="C4" s="10" t="s">
        <v>98</v>
      </c>
      <c r="D4" s="10" t="s">
        <v>69</v>
      </c>
      <c r="E4" s="10" t="s">
        <v>65</v>
      </c>
      <c r="F4" s="10" t="s">
        <v>68</v>
      </c>
      <c r="G4" s="10" t="s">
        <v>67</v>
      </c>
      <c r="H4" s="10" t="s">
        <v>11</v>
      </c>
      <c r="I4" s="11" t="s">
        <v>84</v>
      </c>
    </row>
    <row r="5" spans="1:9" ht="43.5" customHeight="1">
      <c r="A5" s="111" t="s">
        <v>3</v>
      </c>
      <c r="B5" s="72" t="s">
        <v>15</v>
      </c>
      <c r="C5" s="48" t="s">
        <v>10</v>
      </c>
      <c r="D5" s="56" t="s">
        <v>13</v>
      </c>
      <c r="E5" s="16">
        <v>2120000</v>
      </c>
      <c r="F5" s="20" t="s">
        <v>12</v>
      </c>
      <c r="G5" s="106" t="s">
        <v>42</v>
      </c>
      <c r="H5" s="60" t="s">
        <v>16</v>
      </c>
      <c r="I5" s="76">
        <f>2300+2500+2031.25+2812.5+4125</f>
        <v>13768.75</v>
      </c>
    </row>
    <row r="6" spans="1:9" ht="45.75" customHeight="1" thickBot="1">
      <c r="A6" s="112"/>
      <c r="B6" s="73"/>
      <c r="C6" s="38" t="s">
        <v>99</v>
      </c>
      <c r="D6" s="113"/>
      <c r="E6" s="23">
        <f>E5*1.23</f>
        <v>2607600</v>
      </c>
      <c r="F6" s="17" t="s">
        <v>14</v>
      </c>
      <c r="G6" s="107"/>
      <c r="H6" s="61"/>
      <c r="I6" s="77"/>
    </row>
    <row r="7" spans="1:9" ht="32.25" customHeight="1">
      <c r="A7" s="50" t="s">
        <v>4</v>
      </c>
      <c r="B7" s="52" t="s">
        <v>83</v>
      </c>
      <c r="C7" s="48" t="s">
        <v>78</v>
      </c>
      <c r="D7" s="99" t="s">
        <v>79</v>
      </c>
      <c r="E7" s="16">
        <v>120000</v>
      </c>
      <c r="F7" s="20" t="s">
        <v>82</v>
      </c>
      <c r="G7" s="52" t="s">
        <v>81</v>
      </c>
      <c r="H7" s="60" t="s">
        <v>80</v>
      </c>
      <c r="I7" s="76">
        <v>150000</v>
      </c>
    </row>
    <row r="8" spans="1:9" ht="37.5" customHeight="1" thickBot="1">
      <c r="A8" s="51"/>
      <c r="B8" s="53"/>
      <c r="C8" s="47" t="s">
        <v>105</v>
      </c>
      <c r="D8" s="100"/>
      <c r="E8" s="28">
        <f>E7*1.25</f>
        <v>150000</v>
      </c>
      <c r="F8" s="14" t="s">
        <v>44</v>
      </c>
      <c r="G8" s="53"/>
      <c r="H8" s="61"/>
      <c r="I8" s="77"/>
    </row>
    <row r="9" spans="1:9" ht="33" customHeight="1">
      <c r="A9" s="50" t="s">
        <v>5</v>
      </c>
      <c r="B9" s="52" t="s">
        <v>32</v>
      </c>
      <c r="C9" s="52" t="s">
        <v>33</v>
      </c>
      <c r="D9" s="99" t="s">
        <v>13</v>
      </c>
      <c r="E9" s="16">
        <v>15015</v>
      </c>
      <c r="F9" s="20" t="s">
        <v>34</v>
      </c>
      <c r="G9" s="52" t="s">
        <v>36</v>
      </c>
      <c r="H9" s="60" t="s">
        <v>70</v>
      </c>
      <c r="I9" s="76">
        <v>18768.75</v>
      </c>
    </row>
    <row r="10" spans="1:9" ht="47.25" customHeight="1" thickBot="1">
      <c r="A10" s="51"/>
      <c r="B10" s="53"/>
      <c r="C10" s="101"/>
      <c r="D10" s="100"/>
      <c r="E10" s="23">
        <f>E9*1.25</f>
        <v>18768.75</v>
      </c>
      <c r="F10" s="17" t="s">
        <v>35</v>
      </c>
      <c r="G10" s="53"/>
      <c r="H10" s="61"/>
      <c r="I10" s="77"/>
    </row>
    <row r="11" spans="1:9" ht="30.75" customHeight="1">
      <c r="A11" s="50" t="s">
        <v>6</v>
      </c>
      <c r="B11" s="52" t="s">
        <v>38</v>
      </c>
      <c r="C11" s="52" t="s">
        <v>39</v>
      </c>
      <c r="D11" s="99" t="s">
        <v>13</v>
      </c>
      <c r="E11" s="16">
        <v>10574.86</v>
      </c>
      <c r="F11" s="20" t="s">
        <v>40</v>
      </c>
      <c r="G11" s="52" t="s">
        <v>41</v>
      </c>
      <c r="H11" s="60"/>
      <c r="I11" s="76">
        <v>13218.58</v>
      </c>
    </row>
    <row r="12" spans="1:9" ht="32.25" customHeight="1" thickBot="1">
      <c r="A12" s="51"/>
      <c r="B12" s="53"/>
      <c r="C12" s="101"/>
      <c r="D12" s="100"/>
      <c r="E12" s="23">
        <f>E11*1.25</f>
        <v>13218.575000000001</v>
      </c>
      <c r="F12" s="17" t="s">
        <v>44</v>
      </c>
      <c r="G12" s="53"/>
      <c r="H12" s="61"/>
      <c r="I12" s="77"/>
    </row>
    <row r="13" spans="1:9" ht="22.5" customHeight="1">
      <c r="A13" s="92" t="s">
        <v>7</v>
      </c>
      <c r="B13" s="72" t="s">
        <v>17</v>
      </c>
      <c r="C13" s="48" t="s">
        <v>18</v>
      </c>
      <c r="D13" s="56" t="s">
        <v>1</v>
      </c>
      <c r="E13" s="16">
        <v>4514900</v>
      </c>
      <c r="F13" s="20" t="s">
        <v>19</v>
      </c>
      <c r="G13" s="106" t="s">
        <v>21</v>
      </c>
      <c r="H13" s="60" t="s">
        <v>22</v>
      </c>
      <c r="I13" s="109">
        <v>5643625</v>
      </c>
    </row>
    <row r="14" spans="1:9" ht="42.75" customHeight="1" thickBot="1">
      <c r="A14" s="93"/>
      <c r="B14" s="73"/>
      <c r="C14" s="47" t="s">
        <v>100</v>
      </c>
      <c r="D14" s="57"/>
      <c r="E14" s="23">
        <f>E13*1.25</f>
        <v>5643625</v>
      </c>
      <c r="F14" s="17" t="s">
        <v>20</v>
      </c>
      <c r="G14" s="107"/>
      <c r="H14" s="61"/>
      <c r="I14" s="110"/>
    </row>
    <row r="15" spans="1:9" ht="23.25" customHeight="1">
      <c r="A15" s="92" t="s">
        <v>8</v>
      </c>
      <c r="B15" s="72" t="s">
        <v>43</v>
      </c>
      <c r="C15" s="48" t="s">
        <v>23</v>
      </c>
      <c r="D15" s="56" t="s">
        <v>1</v>
      </c>
      <c r="E15" s="16">
        <v>2758250</v>
      </c>
      <c r="F15" s="20" t="s">
        <v>24</v>
      </c>
      <c r="G15" s="106" t="s">
        <v>93</v>
      </c>
      <c r="H15" s="114" t="s">
        <v>25</v>
      </c>
      <c r="I15" s="74">
        <v>3447808.45</v>
      </c>
    </row>
    <row r="16" spans="1:9" ht="32.25" customHeight="1" thickBot="1">
      <c r="A16" s="93"/>
      <c r="B16" s="73"/>
      <c r="C16" s="47" t="s">
        <v>101</v>
      </c>
      <c r="D16" s="57"/>
      <c r="E16" s="23">
        <f>E15*1.25</f>
        <v>3447812.5</v>
      </c>
      <c r="F16" s="17" t="s">
        <v>20</v>
      </c>
      <c r="G16" s="107"/>
      <c r="H16" s="87"/>
      <c r="I16" s="75"/>
    </row>
    <row r="17" spans="1:9" ht="54" customHeight="1">
      <c r="A17" s="78" t="s">
        <v>9</v>
      </c>
      <c r="B17" s="52" t="s">
        <v>94</v>
      </c>
      <c r="C17" s="49" t="s">
        <v>71</v>
      </c>
      <c r="D17" s="90" t="s">
        <v>2</v>
      </c>
      <c r="E17" s="20">
        <v>149980.1</v>
      </c>
      <c r="F17" s="88" t="s">
        <v>27</v>
      </c>
      <c r="G17" s="52" t="s">
        <v>72</v>
      </c>
      <c r="H17" s="60" t="s">
        <v>22</v>
      </c>
      <c r="I17" s="54">
        <v>184152.58</v>
      </c>
    </row>
    <row r="18" spans="1:9" ht="29.25" customHeight="1" thickBot="1">
      <c r="A18" s="79"/>
      <c r="B18" s="53"/>
      <c r="C18" s="47" t="s">
        <v>102</v>
      </c>
      <c r="D18" s="91"/>
      <c r="E18" s="25">
        <f>E17*1.25</f>
        <v>187475.125</v>
      </c>
      <c r="F18" s="89"/>
      <c r="G18" s="53"/>
      <c r="H18" s="61"/>
      <c r="I18" s="55"/>
    </row>
    <row r="19" spans="1:9" ht="32.25" customHeight="1">
      <c r="A19" s="94" t="s">
        <v>37</v>
      </c>
      <c r="B19" s="103" t="s">
        <v>31</v>
      </c>
      <c r="C19" s="105" t="s">
        <v>28</v>
      </c>
      <c r="D19" s="90" t="s">
        <v>2</v>
      </c>
      <c r="E19" s="16">
        <v>112000</v>
      </c>
      <c r="F19" s="20" t="s">
        <v>29</v>
      </c>
      <c r="G19" s="52" t="s">
        <v>73</v>
      </c>
      <c r="H19" s="96" t="s">
        <v>52</v>
      </c>
      <c r="I19" s="80">
        <f>53200+86800</f>
        <v>140000</v>
      </c>
    </row>
    <row r="20" spans="1:9" ht="33" customHeight="1" thickBot="1">
      <c r="A20" s="95"/>
      <c r="B20" s="104"/>
      <c r="C20" s="101"/>
      <c r="D20" s="91"/>
      <c r="E20" s="23">
        <f>E19*1.25</f>
        <v>140000</v>
      </c>
      <c r="F20" s="17" t="s">
        <v>30</v>
      </c>
      <c r="G20" s="53"/>
      <c r="H20" s="97"/>
      <c r="I20" s="81"/>
    </row>
    <row r="21" spans="1:9" ht="28.5" customHeight="1">
      <c r="A21" s="50" t="s">
        <v>46</v>
      </c>
      <c r="B21" s="52" t="s">
        <v>53</v>
      </c>
      <c r="C21" s="52" t="s">
        <v>45</v>
      </c>
      <c r="D21" s="90" t="s">
        <v>2</v>
      </c>
      <c r="E21" s="16">
        <v>205000</v>
      </c>
      <c r="F21" s="20" t="s">
        <v>52</v>
      </c>
      <c r="G21" s="52" t="s">
        <v>74</v>
      </c>
      <c r="H21" s="60" t="s">
        <v>51</v>
      </c>
      <c r="I21" s="26">
        <f>225443.63+169.13</f>
        <v>225612.76</v>
      </c>
    </row>
    <row r="22" spans="1:9" ht="52.5" customHeight="1" thickBot="1">
      <c r="A22" s="51"/>
      <c r="B22" s="53"/>
      <c r="C22" s="53"/>
      <c r="D22" s="91"/>
      <c r="E22" s="23">
        <v>225500</v>
      </c>
      <c r="F22" s="18" t="s">
        <v>30</v>
      </c>
      <c r="G22" s="53"/>
      <c r="H22" s="61"/>
      <c r="I22" s="19" t="s">
        <v>66</v>
      </c>
    </row>
    <row r="23" spans="1:9" ht="21.75" customHeight="1">
      <c r="A23" s="50" t="s">
        <v>55</v>
      </c>
      <c r="B23" s="52" t="s">
        <v>47</v>
      </c>
      <c r="C23" s="52" t="s">
        <v>48</v>
      </c>
      <c r="D23" s="56" t="s">
        <v>49</v>
      </c>
      <c r="E23" s="20">
        <v>54516.44</v>
      </c>
      <c r="F23" s="88" t="s">
        <v>90</v>
      </c>
      <c r="G23" s="52" t="s">
        <v>50</v>
      </c>
      <c r="H23" s="60" t="s">
        <v>54</v>
      </c>
      <c r="I23" s="74">
        <v>68145.539999999994</v>
      </c>
    </row>
    <row r="24" spans="1:9" ht="36.75" customHeight="1" thickBot="1">
      <c r="A24" s="51"/>
      <c r="B24" s="53"/>
      <c r="C24" s="53"/>
      <c r="D24" s="57"/>
      <c r="E24" s="24">
        <v>68145.539999999994</v>
      </c>
      <c r="F24" s="89"/>
      <c r="G24" s="53"/>
      <c r="H24" s="61"/>
      <c r="I24" s="75"/>
    </row>
    <row r="25" spans="1:9" ht="31.5" customHeight="1">
      <c r="A25" s="50" t="s">
        <v>56</v>
      </c>
      <c r="B25" s="52" t="s">
        <v>59</v>
      </c>
      <c r="C25" s="49" t="s">
        <v>60</v>
      </c>
      <c r="D25" s="56" t="s">
        <v>1</v>
      </c>
      <c r="E25" s="16">
        <v>11036000</v>
      </c>
      <c r="F25" s="21">
        <v>41194</v>
      </c>
      <c r="G25" s="72" t="s">
        <v>61</v>
      </c>
      <c r="H25" s="83">
        <v>41194</v>
      </c>
      <c r="I25" s="74">
        <v>13795000</v>
      </c>
    </row>
    <row r="26" spans="1:9" ht="41.25" customHeight="1" thickBot="1">
      <c r="A26" s="51"/>
      <c r="B26" s="53"/>
      <c r="C26" s="47" t="s">
        <v>104</v>
      </c>
      <c r="D26" s="57"/>
      <c r="E26" s="23">
        <v>13795000</v>
      </c>
      <c r="F26" s="22" t="s">
        <v>20</v>
      </c>
      <c r="G26" s="73"/>
      <c r="H26" s="87"/>
      <c r="I26" s="75"/>
    </row>
    <row r="27" spans="1:9" ht="29.25" customHeight="1">
      <c r="A27" s="50" t="s">
        <v>57</v>
      </c>
      <c r="B27" s="52" t="s">
        <v>62</v>
      </c>
      <c r="C27" s="49" t="s">
        <v>63</v>
      </c>
      <c r="D27" s="56" t="s">
        <v>1</v>
      </c>
      <c r="E27" s="16">
        <v>8051000</v>
      </c>
      <c r="F27" s="21">
        <v>41221</v>
      </c>
      <c r="G27" s="72" t="s">
        <v>61</v>
      </c>
      <c r="H27" s="83">
        <v>41221</v>
      </c>
      <c r="I27" s="74">
        <v>10063750</v>
      </c>
    </row>
    <row r="28" spans="1:9" ht="32.25" customHeight="1" thickBot="1">
      <c r="A28" s="86"/>
      <c r="B28" s="98"/>
      <c r="C28" s="47" t="s">
        <v>103</v>
      </c>
      <c r="D28" s="57"/>
      <c r="E28" s="28">
        <v>10063750</v>
      </c>
      <c r="F28" s="27" t="s">
        <v>64</v>
      </c>
      <c r="G28" s="82"/>
      <c r="H28" s="84"/>
      <c r="I28" s="85"/>
    </row>
    <row r="29" spans="1:9" ht="32.25" customHeight="1">
      <c r="A29" s="50" t="s">
        <v>58</v>
      </c>
      <c r="B29" s="52" t="s">
        <v>75</v>
      </c>
      <c r="C29" s="58" t="s">
        <v>88</v>
      </c>
      <c r="D29" s="56" t="s">
        <v>49</v>
      </c>
      <c r="E29" s="30">
        <v>37043.519999999997</v>
      </c>
      <c r="F29" s="21" t="s">
        <v>90</v>
      </c>
      <c r="G29" s="52" t="s">
        <v>92</v>
      </c>
      <c r="H29" s="60" t="s">
        <v>89</v>
      </c>
      <c r="I29" s="54">
        <f>41170+1035.5</f>
        <v>42205.5</v>
      </c>
    </row>
    <row r="30" spans="1:9" ht="25.5" customHeight="1" thickBot="1">
      <c r="A30" s="51"/>
      <c r="B30" s="53"/>
      <c r="C30" s="59"/>
      <c r="D30" s="57"/>
      <c r="E30" s="31">
        <f>E29*1.25</f>
        <v>46304.399999999994</v>
      </c>
      <c r="F30" s="33" t="s">
        <v>91</v>
      </c>
      <c r="G30" s="53"/>
      <c r="H30" s="61"/>
      <c r="I30" s="55"/>
    </row>
    <row r="31" spans="1:9" ht="26.25" customHeight="1">
      <c r="A31" s="37"/>
      <c r="B31" s="32"/>
      <c r="C31" s="68" t="s">
        <v>86</v>
      </c>
      <c r="D31" s="69"/>
      <c r="E31" s="36">
        <f>E5+E7+E9+E11+E13+E15+E17+E19+E21+E23+E25+E27+E29</f>
        <v>29184279.919999998</v>
      </c>
      <c r="F31" s="35"/>
      <c r="G31" s="64" t="s">
        <v>85</v>
      </c>
      <c r="H31" s="65"/>
      <c r="I31" s="62">
        <f>SUM(I1:I30)</f>
        <v>33806055.909999996</v>
      </c>
    </row>
    <row r="32" spans="1:9" ht="24.75" customHeight="1">
      <c r="A32" s="15"/>
      <c r="B32" s="13"/>
      <c r="C32" s="70" t="s">
        <v>87</v>
      </c>
      <c r="D32" s="71"/>
      <c r="E32" s="34">
        <f>E6+E8+E10+E12+E14+E16+E18+E20+E22+E24+E26+E28+E30</f>
        <v>36407199.889999993</v>
      </c>
      <c r="F32" s="29"/>
      <c r="G32" s="66"/>
      <c r="H32" s="67"/>
      <c r="I32" s="63"/>
    </row>
    <row r="33" spans="1:9" ht="27" customHeight="1">
      <c r="A33" s="39"/>
      <c r="B33" s="40" t="s">
        <v>106</v>
      </c>
      <c r="C33" s="41"/>
      <c r="D33" s="41"/>
      <c r="E33" s="42"/>
      <c r="F33" s="43"/>
      <c r="G33" s="44"/>
      <c r="H33" s="44"/>
      <c r="I33" s="45"/>
    </row>
    <row r="34" spans="1:9" ht="24" customHeight="1">
      <c r="B34" s="40" t="s">
        <v>107</v>
      </c>
      <c r="E34" s="12"/>
      <c r="I34" s="12"/>
    </row>
    <row r="35" spans="1:9" ht="15.75">
      <c r="E35" s="12"/>
      <c r="G35" s="46"/>
      <c r="H35" s="115"/>
    </row>
    <row r="36" spans="1:9" ht="15.75">
      <c r="H36" s="116"/>
      <c r="I36" s="12"/>
    </row>
    <row r="40" spans="1:9" ht="15.75">
      <c r="H40" s="115" t="s">
        <v>97</v>
      </c>
    </row>
    <row r="41" spans="1:9" ht="15.75">
      <c r="H41" s="116" t="s">
        <v>96</v>
      </c>
      <c r="I41" s="12"/>
    </row>
  </sheetData>
  <mergeCells count="91">
    <mergeCell ref="I15:I16"/>
    <mergeCell ref="I9:I10"/>
    <mergeCell ref="H9:H10"/>
    <mergeCell ref="H15:H16"/>
    <mergeCell ref="B17:B18"/>
    <mergeCell ref="D17:D18"/>
    <mergeCell ref="F17:F18"/>
    <mergeCell ref="G17:G18"/>
    <mergeCell ref="H17:H18"/>
    <mergeCell ref="I17:I18"/>
    <mergeCell ref="I5:I6"/>
    <mergeCell ref="I13:I14"/>
    <mergeCell ref="H13:H14"/>
    <mergeCell ref="A13:A14"/>
    <mergeCell ref="A5:A6"/>
    <mergeCell ref="A11:A12"/>
    <mergeCell ref="C9:C10"/>
    <mergeCell ref="G5:G6"/>
    <mergeCell ref="G13:G14"/>
    <mergeCell ref="D13:D14"/>
    <mergeCell ref="B13:B14"/>
    <mergeCell ref="B11:B12"/>
    <mergeCell ref="B7:B8"/>
    <mergeCell ref="D5:D6"/>
    <mergeCell ref="H11:H12"/>
    <mergeCell ref="B1:G1"/>
    <mergeCell ref="B19:B20"/>
    <mergeCell ref="C19:C20"/>
    <mergeCell ref="D19:D20"/>
    <mergeCell ref="G15:G16"/>
    <mergeCell ref="B3:G3"/>
    <mergeCell ref="B5:B6"/>
    <mergeCell ref="D11:D12"/>
    <mergeCell ref="G11:G12"/>
    <mergeCell ref="G9:G10"/>
    <mergeCell ref="G19:G20"/>
    <mergeCell ref="B15:B16"/>
    <mergeCell ref="D15:D16"/>
    <mergeCell ref="B9:B10"/>
    <mergeCell ref="H5:H6"/>
    <mergeCell ref="G23:G24"/>
    <mergeCell ref="H23:H24"/>
    <mergeCell ref="A21:A22"/>
    <mergeCell ref="H25:H26"/>
    <mergeCell ref="A23:A24"/>
    <mergeCell ref="D23:D24"/>
    <mergeCell ref="F23:F24"/>
    <mergeCell ref="G21:G22"/>
    <mergeCell ref="D21:D22"/>
    <mergeCell ref="B21:B22"/>
    <mergeCell ref="H21:H22"/>
    <mergeCell ref="A15:A16"/>
    <mergeCell ref="A19:A20"/>
    <mergeCell ref="H19:H20"/>
    <mergeCell ref="D9:D10"/>
    <mergeCell ref="A17:A18"/>
    <mergeCell ref="I19:I20"/>
    <mergeCell ref="A25:A26"/>
    <mergeCell ref="G27:G28"/>
    <mergeCell ref="H27:H28"/>
    <mergeCell ref="I27:I28"/>
    <mergeCell ref="D27:D28"/>
    <mergeCell ref="B25:B26"/>
    <mergeCell ref="A27:A28"/>
    <mergeCell ref="B27:B28"/>
    <mergeCell ref="I23:I24"/>
    <mergeCell ref="C23:C24"/>
    <mergeCell ref="B23:B24"/>
    <mergeCell ref="C21:C22"/>
    <mergeCell ref="I7:I8"/>
    <mergeCell ref="H7:H8"/>
    <mergeCell ref="G7:G8"/>
    <mergeCell ref="I11:I12"/>
    <mergeCell ref="A7:A8"/>
    <mergeCell ref="A9:A10"/>
    <mergeCell ref="D7:D8"/>
    <mergeCell ref="C11:C12"/>
    <mergeCell ref="I31:I32"/>
    <mergeCell ref="G31:H32"/>
    <mergeCell ref="C31:D31"/>
    <mergeCell ref="C32:D32"/>
    <mergeCell ref="D25:D26"/>
    <mergeCell ref="G25:G26"/>
    <mergeCell ref="I25:I26"/>
    <mergeCell ref="A29:A30"/>
    <mergeCell ref="B29:B30"/>
    <mergeCell ref="I29:I30"/>
    <mergeCell ref="D29:D30"/>
    <mergeCell ref="C29:C30"/>
    <mergeCell ref="G29:G30"/>
    <mergeCell ref="H29:H3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MINGORP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mvorih</dc:creator>
  <cp:lastModifiedBy>mvorih</cp:lastModifiedBy>
  <cp:lastPrinted>2013-01-15T09:48:33Z</cp:lastPrinted>
  <dcterms:created xsi:type="dcterms:W3CDTF">2011-03-25T08:51:16Z</dcterms:created>
  <dcterms:modified xsi:type="dcterms:W3CDTF">2013-01-15T09:48:53Z</dcterms:modified>
</cp:coreProperties>
</file>